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activeTab="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<sst xmlns="http://schemas.openxmlformats.org/spreadsheetml/2006/main" count="150">
  <si>
    <t>2014年南乐县（区）农村公路管理所农村公路建设公示栏</t>
  </si>
  <si>
    <t>序号</t>
  </si>
  <si>
    <t>项目
名称</t>
  </si>
  <si>
    <t>计划批
复文号</t>
  </si>
  <si>
    <t>路线行
政技术等级</t>
  </si>
  <si>
    <t>长度
（公里、
延米）</t>
  </si>
  <si>
    <t>宽度
（米）</t>
  </si>
  <si>
    <t>路面（桥梁）结构</t>
  </si>
  <si>
    <t>建设
性质</t>
  </si>
  <si>
    <t>各部分合同价（万元）</t>
  </si>
  <si>
    <t>工程
计量</t>
  </si>
  <si>
    <t>资金
支付</t>
  </si>
  <si>
    <t>建设资金来源及到位情况（万元）</t>
  </si>
  <si>
    <t>参建单位</t>
  </si>
  <si>
    <t>工程验收</t>
  </si>
  <si>
    <t>基层（下部）</t>
  </si>
  <si>
    <t>面层（上部）</t>
  </si>
  <si>
    <t>设计</t>
  </si>
  <si>
    <t>施工</t>
  </si>
  <si>
    <t>监理</t>
  </si>
  <si>
    <t>总投
资</t>
  </si>
  <si>
    <t>上级
补助</t>
  </si>
  <si>
    <t>地方
政府
筹集</t>
  </si>
  <si>
    <t>村自
筹</t>
  </si>
  <si>
    <t>其他
筹集</t>
  </si>
  <si>
    <t>组织
单位</t>
  </si>
  <si>
    <t>参加
单位</t>
  </si>
  <si>
    <t>质量
等级</t>
  </si>
  <si>
    <t>类型</t>
  </si>
  <si>
    <t>厚度
（强度）</t>
  </si>
  <si>
    <t>东吉干南—S209</t>
  </si>
  <si>
    <t>豫发改投资  【2015】490号</t>
  </si>
  <si>
    <t>三级</t>
  </si>
  <si>
    <t>河南中原公路勘察设计有限公司</t>
  </si>
  <si>
    <t>周口龙兴公路工程有限公司</t>
  </si>
  <si>
    <t>山东界—西街出点</t>
  </si>
  <si>
    <t>二级</t>
  </si>
  <si>
    <t>邢古宁甫—城关镇</t>
  </si>
  <si>
    <t>王洪店入点—Y024</t>
  </si>
  <si>
    <t>Y039—Y024</t>
  </si>
  <si>
    <t>仝史杨村入点—东吉七出点</t>
  </si>
  <si>
    <t>西梁家东—清丰界</t>
  </si>
  <si>
    <t>四级</t>
  </si>
  <si>
    <t>补助政策：</t>
  </si>
  <si>
    <t>2016年南乐县（区）农村公路管理所农村公路建设公示栏</t>
  </si>
  <si>
    <t>计划项目名称</t>
  </si>
  <si>
    <t>各部分合同价（元）</t>
  </si>
  <si>
    <t>厚度</t>
  </si>
  <si>
    <t>仝史杨村-库庄</t>
  </si>
  <si>
    <t>仝史杨村-库庄第一标段</t>
  </si>
  <si>
    <t>豫发改投资  【2016】782号</t>
  </si>
  <si>
    <t>2×16㎝水泥石灰综合稳定土     18㎝水泥稳定碎石</t>
  </si>
  <si>
    <t>3㎝细粒式沥青 5㎝中粒式沥青</t>
  </si>
  <si>
    <t>新建</t>
  </si>
  <si>
    <t>河南宇晟公路工程咨询有限公司</t>
  </si>
  <si>
    <t>仝史杨村-库庄第二标段</t>
  </si>
  <si>
    <t>河南广瑞建筑工程有限公司</t>
  </si>
  <si>
    <t>西寺庄-梁村铺</t>
  </si>
  <si>
    <t>西寺庄-梁村铺第一标段</t>
  </si>
  <si>
    <t>2×20㎝冷再生底基层     18㎝水泥稳定碎石</t>
  </si>
  <si>
    <t>6㎝中粒式沥青</t>
  </si>
  <si>
    <t>改建</t>
  </si>
  <si>
    <t>林州市昌弘建筑工程有限公司</t>
  </si>
  <si>
    <t>西寺庄-梁村铺第二标段</t>
  </si>
  <si>
    <t>江西东龙建设集团有限公司</t>
  </si>
  <si>
    <t>吴庄-河北界</t>
  </si>
  <si>
    <t>20㎝水泥石灰综合稳定土 18㎝水泥稳定碎石</t>
  </si>
  <si>
    <t>20㎝水泥石灰综合稳定土  18㎝水泥稳定碎石</t>
  </si>
  <si>
    <t>5㎝中粒式沥青</t>
  </si>
  <si>
    <t>江西中川公路工程有限公司</t>
  </si>
  <si>
    <t>吴庄东桥</t>
  </si>
  <si>
    <t>豫发改投资  【2016】226号</t>
  </si>
  <si>
    <t>钻孔关注桩</t>
  </si>
  <si>
    <t>预应力空心板桥</t>
  </si>
  <si>
    <t>三里庄-李杨村</t>
  </si>
  <si>
    <t>20㎝水泥石灰综合稳定土 16㎝水泥稳定碎石</t>
  </si>
  <si>
    <t>20㎝水泥混凝土</t>
  </si>
  <si>
    <t>河南三鹰实业有限公司</t>
  </si>
  <si>
    <t>王方山固-产业集聚区</t>
  </si>
  <si>
    <t>18㎝冷再生                 16㎝水泥稳定碎石</t>
  </si>
  <si>
    <t>18㎝冷再生                  16㎝水泥稳定碎石</t>
  </si>
  <si>
    <t>四川川金建筑工程有限公司</t>
  </si>
  <si>
    <t>元村大桥-吴村</t>
  </si>
  <si>
    <t>20㎝老路冷再生底基层   18㎝水泥稳定碎石</t>
  </si>
  <si>
    <t>侯庄-西节村</t>
  </si>
  <si>
    <t>20㎝水泥石灰综合稳定土  16㎝水泥稳定碎石</t>
  </si>
  <si>
    <t>河南通程公路工程有限公司</t>
  </si>
  <si>
    <t>河南创达建设工程管理有限公司</t>
  </si>
  <si>
    <t>2017年农村公路管理所农村公路建设公示栏</t>
  </si>
  <si>
    <t>开工年限</t>
  </si>
  <si>
    <t>竣工年限</t>
  </si>
  <si>
    <t>总投资 （万元）</t>
  </si>
  <si>
    <t>上级
补助   （万元）</t>
  </si>
  <si>
    <t>地方政   府筹集   （万元）</t>
  </si>
  <si>
    <t>招标代理</t>
  </si>
  <si>
    <t>东郭村</t>
  </si>
  <si>
    <t>乐发改  [2017]198号</t>
  </si>
  <si>
    <t>华春建设工程项目管理有限责任公司</t>
  </si>
  <si>
    <t>南乐县农村公路管理所</t>
  </si>
  <si>
    <t>河南聚发建设工程集团有限公司</t>
  </si>
  <si>
    <t>申庄</t>
  </si>
  <si>
    <t>留胄</t>
  </si>
  <si>
    <t>商贸街-学校          西韩固疃</t>
  </si>
  <si>
    <t>乐发改  [2017]170号</t>
  </si>
  <si>
    <t>河南金烨公路工程有限公司</t>
  </si>
  <si>
    <t>北街新村</t>
  </si>
  <si>
    <t>商丘市恒信路桥工程有限公司</t>
  </si>
  <si>
    <t>丁璨固香菇园区</t>
  </si>
  <si>
    <t>谷吴路-卫河水质监测站</t>
  </si>
  <si>
    <t>王方</t>
  </si>
  <si>
    <t>河南普信建设工程有限公司</t>
  </si>
  <si>
    <t>前岳连</t>
  </si>
  <si>
    <t>河南京都建筑安装有限公司</t>
  </si>
  <si>
    <t>中平邑</t>
  </si>
  <si>
    <t>中平邑-Y024</t>
  </si>
  <si>
    <t>李家屯-小校</t>
  </si>
  <si>
    <t>河南广远路桥工程有限公司</t>
  </si>
  <si>
    <t>李家屯新村-东环</t>
  </si>
  <si>
    <t>西小楼-Y015</t>
  </si>
  <si>
    <t>西小楼-X001</t>
  </si>
  <si>
    <t>后陈家-G106</t>
  </si>
  <si>
    <t>鲁山县永昌道桥有限公司</t>
  </si>
  <si>
    <t>后陈家-Y047</t>
  </si>
  <si>
    <t>河南银达路桥建设工程有限公司</t>
  </si>
  <si>
    <t>韩张南街-永顺路</t>
  </si>
  <si>
    <t>山西晋亚路桥建设有限公司</t>
  </si>
  <si>
    <t>马庄</t>
  </si>
  <si>
    <t>南阳泓宇路桥工程有限公司</t>
  </si>
  <si>
    <t>丁璨固入点-丁璨固出点</t>
  </si>
  <si>
    <t>广州高新工程顾问有限公司</t>
  </si>
  <si>
    <t>河南省天隆工程管理咨询有限公司</t>
  </si>
  <si>
    <t>南街养牛场</t>
  </si>
  <si>
    <t>河南正博公路工程有限公司</t>
  </si>
  <si>
    <t>张果屯南街外环</t>
  </si>
  <si>
    <t>苏海</t>
  </si>
  <si>
    <t>裴屯—唐王庄</t>
  </si>
  <si>
    <t>河南华中建设工程有限公司</t>
  </si>
  <si>
    <t>刘苑村</t>
  </si>
  <si>
    <t>郑州基业工程监理有限公司</t>
  </si>
  <si>
    <t>刘苑村—尤苑村</t>
  </si>
  <si>
    <t>霍苑村—苏苑村</t>
  </si>
  <si>
    <t>霍苑村—李苑村</t>
  </si>
  <si>
    <t>西寺庄</t>
  </si>
  <si>
    <t>西王村</t>
  </si>
  <si>
    <t>西王村—香李庄</t>
  </si>
  <si>
    <t>张果屯南街外环—X008</t>
  </si>
  <si>
    <t>刘苑村—傅苑村</t>
  </si>
  <si>
    <t>刘苑村—苏苑村</t>
  </si>
  <si>
    <t>彭村</t>
  </si>
  <si>
    <t>南杨村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</si>
</sst>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4" borderId="18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0" fillId="2" borderId="12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176" fontId="7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76" fontId="2" fillId="0" borderId="11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2" fillId="0" borderId="11" xfId="0" applyNumberFormat="1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7"/>
  <sheetViews>
    <sheetView workbookViewId="0">
      <selection activeCell="A1" sqref="A1:AA1"/>
    </sheetView>
  </sheetViews>
  <sheetFormatPr defaultColWidth="9" defaultRowHeight="13.5"/>
  <cols>
    <col min="1" max="1" width="3" customWidth="1"/>
    <col min="2" max="2" width="21" customWidth="1"/>
    <col min="3" max="3" width="22.25" customWidth="1"/>
    <col min="4" max="4" width="11.875" customWidth="1"/>
    <col min="5" max="5" width="6.625" customWidth="1"/>
    <col min="6" max="6" width="5.625" customWidth="1"/>
    <col min="7" max="10" width="7.125" customWidth="1"/>
    <col min="11" max="11" width="4.375" customWidth="1"/>
    <col min="12" max="12" width="9.375" customWidth="1"/>
    <col min="13" max="13" width="12" customWidth="1"/>
    <col min="14" max="16" width="5" customWidth="1"/>
    <col min="17" max="17" width="8.75" customWidth="1"/>
    <col min="18" max="21" width="5" customWidth="1"/>
    <col min="22" max="24" width="14.25" customWidth="1"/>
    <col min="25" max="27" width="5" customWidth="1"/>
  </cols>
  <sheetData>
    <row r="1" ht="52.5" customHeight="1" spans="1:2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="1" customFormat="1" ht="24" customHeight="1" spans="1:2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  <c r="I2" s="3"/>
      <c r="J2" s="3"/>
      <c r="K2" s="3" t="s">
        <v>8</v>
      </c>
      <c r="L2" s="38" t="s">
        <v>9</v>
      </c>
      <c r="M2" s="39"/>
      <c r="N2" s="50"/>
      <c r="O2" s="4" t="s">
        <v>10</v>
      </c>
      <c r="P2" s="4" t="s">
        <v>11</v>
      </c>
      <c r="Q2" s="3" t="s">
        <v>12</v>
      </c>
      <c r="R2" s="3"/>
      <c r="S2" s="3"/>
      <c r="T2" s="3"/>
      <c r="U2" s="3"/>
      <c r="V2" s="3" t="s">
        <v>13</v>
      </c>
      <c r="W2" s="3"/>
      <c r="X2" s="3"/>
      <c r="Y2" s="3" t="s">
        <v>14</v>
      </c>
      <c r="Z2" s="3"/>
      <c r="AA2" s="3"/>
    </row>
    <row r="3" s="1" customFormat="1" ht="24" customHeight="1" spans="1:27">
      <c r="A3" s="3"/>
      <c r="B3" s="3"/>
      <c r="C3" s="3"/>
      <c r="D3" s="3"/>
      <c r="E3" s="3"/>
      <c r="F3" s="3"/>
      <c r="G3" s="3" t="s">
        <v>15</v>
      </c>
      <c r="H3" s="3"/>
      <c r="I3" s="3" t="s">
        <v>16</v>
      </c>
      <c r="J3" s="3"/>
      <c r="K3" s="3"/>
      <c r="L3" s="4" t="s">
        <v>17</v>
      </c>
      <c r="M3" s="4" t="s">
        <v>18</v>
      </c>
      <c r="N3" s="4" t="s">
        <v>19</v>
      </c>
      <c r="O3" s="5"/>
      <c r="P3" s="5"/>
      <c r="Q3" s="3" t="s">
        <v>20</v>
      </c>
      <c r="R3" s="3" t="s">
        <v>21</v>
      </c>
      <c r="S3" s="3" t="s">
        <v>22</v>
      </c>
      <c r="T3" s="3" t="s">
        <v>23</v>
      </c>
      <c r="U3" s="3" t="s">
        <v>24</v>
      </c>
      <c r="V3" s="3" t="s">
        <v>17</v>
      </c>
      <c r="W3" s="3" t="s">
        <v>18</v>
      </c>
      <c r="X3" s="3" t="s">
        <v>19</v>
      </c>
      <c r="Y3" s="3" t="s">
        <v>25</v>
      </c>
      <c r="Z3" s="3" t="s">
        <v>26</v>
      </c>
      <c r="AA3" s="3" t="s">
        <v>27</v>
      </c>
    </row>
    <row r="4" s="1" customFormat="1" ht="37.5" customHeight="1" spans="1:27">
      <c r="A4" s="3"/>
      <c r="B4" s="3"/>
      <c r="C4" s="3"/>
      <c r="D4" s="3"/>
      <c r="E4" s="3"/>
      <c r="F4" s="3"/>
      <c r="G4" s="3" t="s">
        <v>28</v>
      </c>
      <c r="H4" s="3" t="s">
        <v>29</v>
      </c>
      <c r="I4" s="3" t="s">
        <v>28</v>
      </c>
      <c r="J4" s="3" t="s">
        <v>29</v>
      </c>
      <c r="K4" s="3"/>
      <c r="L4" s="27"/>
      <c r="M4" s="27"/>
      <c r="N4" s="27"/>
      <c r="O4" s="27"/>
      <c r="P4" s="27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ht="32.25" customHeight="1" spans="1:27">
      <c r="A5" s="6">
        <v>1</v>
      </c>
      <c r="B5" s="3" t="s">
        <v>30</v>
      </c>
      <c r="C5" s="3" t="s">
        <v>31</v>
      </c>
      <c r="D5" s="6" t="s">
        <v>32</v>
      </c>
      <c r="E5" s="6">
        <v>2.043</v>
      </c>
      <c r="F5" s="6">
        <v>7</v>
      </c>
      <c r="G5" s="6"/>
      <c r="H5" s="6"/>
      <c r="I5" s="6"/>
      <c r="J5" s="6"/>
      <c r="K5" s="6"/>
      <c r="L5" s="6"/>
      <c r="N5" s="6"/>
      <c r="O5" s="6"/>
      <c r="P5" s="6"/>
      <c r="Q5" s="6">
        <v>413.7</v>
      </c>
      <c r="R5" s="6">
        <v>73.5</v>
      </c>
      <c r="S5" s="6">
        <v>340.2</v>
      </c>
      <c r="T5" s="6"/>
      <c r="U5" s="6"/>
      <c r="V5" s="3" t="s">
        <v>33</v>
      </c>
      <c r="W5" s="3" t="s">
        <v>34</v>
      </c>
      <c r="X5" s="3"/>
      <c r="Y5" s="6"/>
      <c r="Z5" s="6"/>
      <c r="AA5" s="6"/>
    </row>
    <row r="6" ht="21.75" customHeight="1" spans="1:27">
      <c r="A6" s="6">
        <v>2</v>
      </c>
      <c r="B6" s="6" t="s">
        <v>35</v>
      </c>
      <c r="C6" s="3" t="s">
        <v>31</v>
      </c>
      <c r="D6" s="6" t="s">
        <v>36</v>
      </c>
      <c r="E6" s="6">
        <v>8.26</v>
      </c>
      <c r="F6" s="6">
        <v>8.5</v>
      </c>
      <c r="G6" s="6"/>
      <c r="H6" s="6"/>
      <c r="I6" s="6"/>
      <c r="J6" s="6"/>
      <c r="K6" s="6"/>
      <c r="L6" s="6"/>
      <c r="M6" s="6"/>
      <c r="N6" s="6"/>
      <c r="O6" s="6"/>
      <c r="P6" s="6"/>
      <c r="Q6" s="6">
        <v>1537</v>
      </c>
      <c r="R6" s="6">
        <v>415.1</v>
      </c>
      <c r="S6" s="6">
        <v>1121.9</v>
      </c>
      <c r="T6" s="6"/>
      <c r="U6" s="6"/>
      <c r="V6" s="6"/>
      <c r="W6" s="6"/>
      <c r="X6" s="6"/>
      <c r="Y6" s="6"/>
      <c r="Z6" s="6"/>
      <c r="AA6" s="6"/>
    </row>
    <row r="7" ht="21.75" customHeight="1" spans="1:27">
      <c r="A7" s="6">
        <v>3</v>
      </c>
      <c r="B7" s="6" t="s">
        <v>37</v>
      </c>
      <c r="C7" s="3" t="s">
        <v>31</v>
      </c>
      <c r="D7" s="6" t="s">
        <v>32</v>
      </c>
      <c r="E7" s="6">
        <v>4.2</v>
      </c>
      <c r="F7" s="6">
        <v>7</v>
      </c>
      <c r="G7" s="6"/>
      <c r="H7" s="6"/>
      <c r="I7" s="6"/>
      <c r="J7" s="6"/>
      <c r="K7" s="6"/>
      <c r="L7" s="6"/>
      <c r="M7" s="6"/>
      <c r="N7" s="6"/>
      <c r="O7" s="6"/>
      <c r="P7" s="6"/>
      <c r="Q7" s="6">
        <v>667.4</v>
      </c>
      <c r="R7" s="6">
        <v>210</v>
      </c>
      <c r="S7" s="6">
        <v>457.4</v>
      </c>
      <c r="T7" s="6"/>
      <c r="U7" s="6"/>
      <c r="V7" s="6"/>
      <c r="W7" s="6"/>
      <c r="X7" s="6"/>
      <c r="Y7" s="6"/>
      <c r="Z7" s="6"/>
      <c r="AA7" s="6"/>
    </row>
    <row r="8" ht="21.75" customHeight="1" spans="1:27">
      <c r="A8" s="6">
        <v>4</v>
      </c>
      <c r="B8" s="6" t="s">
        <v>38</v>
      </c>
      <c r="C8" s="3" t="s">
        <v>31</v>
      </c>
      <c r="D8" s="6" t="s">
        <v>32</v>
      </c>
      <c r="E8" s="6">
        <v>0.232</v>
      </c>
      <c r="F8" s="6">
        <v>7</v>
      </c>
      <c r="G8" s="6"/>
      <c r="H8" s="6"/>
      <c r="I8" s="6"/>
      <c r="J8" s="6"/>
      <c r="K8" s="6"/>
      <c r="L8" s="6"/>
      <c r="M8" s="6"/>
      <c r="N8" s="6"/>
      <c r="O8" s="6"/>
      <c r="P8" s="6"/>
      <c r="Q8" s="6">
        <v>31.7</v>
      </c>
      <c r="R8" s="6">
        <v>8.1</v>
      </c>
      <c r="S8" s="6">
        <v>23.6</v>
      </c>
      <c r="T8" s="6"/>
      <c r="U8" s="6"/>
      <c r="V8" s="6"/>
      <c r="W8" s="6"/>
      <c r="X8" s="6"/>
      <c r="Y8" s="6"/>
      <c r="Z8" s="6"/>
      <c r="AA8" s="6"/>
    </row>
    <row r="9" ht="21.75" customHeight="1" spans="1:27">
      <c r="A9" s="6">
        <v>5</v>
      </c>
      <c r="B9" s="6" t="s">
        <v>39</v>
      </c>
      <c r="C9" s="3" t="s">
        <v>31</v>
      </c>
      <c r="D9" s="6" t="s">
        <v>32</v>
      </c>
      <c r="E9" s="6">
        <v>4.168</v>
      </c>
      <c r="F9" s="6">
        <v>7</v>
      </c>
      <c r="G9" s="6"/>
      <c r="H9" s="6"/>
      <c r="I9" s="6"/>
      <c r="J9" s="6"/>
      <c r="K9" s="6"/>
      <c r="L9" s="6"/>
      <c r="M9" s="6"/>
      <c r="N9" s="6"/>
      <c r="O9" s="6"/>
      <c r="P9" s="6"/>
      <c r="Q9" s="6">
        <v>664.8</v>
      </c>
      <c r="R9" s="6">
        <v>145.8</v>
      </c>
      <c r="S9" s="6">
        <v>519</v>
      </c>
      <c r="T9" s="6"/>
      <c r="U9" s="6"/>
      <c r="V9" s="6"/>
      <c r="W9" s="6"/>
      <c r="X9" s="6"/>
      <c r="Y9" s="6"/>
      <c r="Z9" s="6"/>
      <c r="AA9" s="6"/>
    </row>
    <row r="10" ht="21.75" customHeight="1" spans="1:27">
      <c r="A10" s="6">
        <v>6</v>
      </c>
      <c r="B10" s="6" t="s">
        <v>40</v>
      </c>
      <c r="C10" s="3" t="s">
        <v>31</v>
      </c>
      <c r="D10" s="6" t="s">
        <v>32</v>
      </c>
      <c r="E10" s="6">
        <v>2.619</v>
      </c>
      <c r="F10" s="6">
        <v>7</v>
      </c>
      <c r="G10" s="6"/>
      <c r="H10" s="6"/>
      <c r="I10" s="6"/>
      <c r="J10" s="6"/>
      <c r="K10" s="6"/>
      <c r="L10" s="6"/>
      <c r="M10" s="6"/>
      <c r="N10" s="6"/>
      <c r="O10" s="6"/>
      <c r="P10" s="6"/>
      <c r="Q10" s="6">
        <v>630.5</v>
      </c>
      <c r="R10" s="6">
        <v>88.8</v>
      </c>
      <c r="S10" s="6">
        <v>541.7</v>
      </c>
      <c r="T10" s="6"/>
      <c r="U10" s="6"/>
      <c r="V10" s="6"/>
      <c r="W10" s="6"/>
      <c r="X10" s="6"/>
      <c r="Y10" s="6"/>
      <c r="Z10" s="6"/>
      <c r="AA10" s="6"/>
    </row>
    <row r="11" ht="21.75" customHeight="1" spans="1:27">
      <c r="A11" s="6">
        <v>7</v>
      </c>
      <c r="B11" s="6" t="s">
        <v>41</v>
      </c>
      <c r="C11" s="3" t="s">
        <v>31</v>
      </c>
      <c r="D11" s="6" t="s">
        <v>42</v>
      </c>
      <c r="E11" s="6">
        <v>3.2</v>
      </c>
      <c r="F11" s="6">
        <v>5</v>
      </c>
      <c r="G11" s="6"/>
      <c r="H11" s="6"/>
      <c r="I11" s="6"/>
      <c r="J11" s="6"/>
      <c r="K11" s="6"/>
      <c r="L11" s="6"/>
      <c r="M11" s="6"/>
      <c r="N11" s="6"/>
      <c r="O11" s="6"/>
      <c r="P11" s="6"/>
      <c r="Q11" s="6">
        <v>230.4</v>
      </c>
      <c r="R11" s="6">
        <v>112</v>
      </c>
      <c r="S11" s="6">
        <v>118.4</v>
      </c>
      <c r="T11" s="6"/>
      <c r="U11" s="6"/>
      <c r="V11" s="6"/>
      <c r="W11" s="6"/>
      <c r="X11" s="6"/>
      <c r="Y11" s="6"/>
      <c r="Z11" s="6"/>
      <c r="AA11" s="6"/>
    </row>
    <row r="12" ht="21.75" customHeight="1" spans="1:27">
      <c r="A12" s="6">
        <v>8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ht="21.75" customHeight="1" spans="1:27">
      <c r="A13" s="6">
        <v>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 ht="21.75" customHeight="1" spans="1:27">
      <c r="A14" s="6">
        <v>10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</row>
    <row r="15" ht="21.75" customHeight="1" spans="1:27">
      <c r="A15" s="6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 ht="21.75" customHeight="1" spans="1:27">
      <c r="A16" s="6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ht="27.75" customHeight="1" spans="1:3">
      <c r="A17" s="36" t="s">
        <v>43</v>
      </c>
      <c r="B17" s="36"/>
      <c r="C17" s="36"/>
    </row>
  </sheetData>
  <mergeCells count="32">
    <mergeCell ref="A1:AA1"/>
    <mergeCell ref="G2:J2"/>
    <mergeCell ref="L2:N2"/>
    <mergeCell ref="Q2:U2"/>
    <mergeCell ref="V2:X2"/>
    <mergeCell ref="Y2:AA2"/>
    <mergeCell ref="G3:H3"/>
    <mergeCell ref="I3:J3"/>
    <mergeCell ref="A17:C17"/>
    <mergeCell ref="A2:A4"/>
    <mergeCell ref="B2:B4"/>
    <mergeCell ref="C2:C4"/>
    <mergeCell ref="D2:D4"/>
    <mergeCell ref="E2:E4"/>
    <mergeCell ref="F2:F4"/>
    <mergeCell ref="K2:K4"/>
    <mergeCell ref="L3:L4"/>
    <mergeCell ref="M3:M4"/>
    <mergeCell ref="N3:N4"/>
    <mergeCell ref="O2:O4"/>
    <mergeCell ref="P2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5"/>
  <sheetViews>
    <sheetView topLeftCell="D1" workbookViewId="0">
      <selection activeCell="T5" sqref="T5:T6"/>
    </sheetView>
  </sheetViews>
  <sheetFormatPr defaultColWidth="9" defaultRowHeight="13.5"/>
  <cols>
    <col min="1" max="1" width="2.25" customWidth="1"/>
    <col min="2" max="2" width="17.625" customWidth="1"/>
    <col min="3" max="3" width="19.5" customWidth="1"/>
    <col min="4" max="4" width="11.625" customWidth="1"/>
    <col min="5" max="5" width="8.75" customWidth="1"/>
    <col min="6" max="6" width="5.125" customWidth="1"/>
    <col min="7" max="7" width="5.5" customWidth="1"/>
    <col min="8" max="9" width="21.125" customWidth="1"/>
    <col min="10" max="10" width="12.25" customWidth="1"/>
    <col min="11" max="11" width="12.5" customWidth="1"/>
    <col min="12" max="12" width="4.625" customWidth="1"/>
    <col min="13" max="13" width="6.625" customWidth="1"/>
    <col min="14" max="14" width="12.125" customWidth="1"/>
    <col min="15" max="15" width="10" style="26" customWidth="1"/>
    <col min="16" max="17" width="3.875" customWidth="1"/>
    <col min="18" max="19" width="9.625" customWidth="1"/>
    <col min="20" max="20" width="10.25" customWidth="1"/>
    <col min="21" max="22" width="3.875" customWidth="1"/>
    <col min="23" max="25" width="13.625" customWidth="1"/>
  </cols>
  <sheetData>
    <row r="1" ht="52.5" customHeight="1" spans="1:25">
      <c r="A1" s="2" t="s">
        <v>44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7"/>
      <c r="P1" s="2"/>
      <c r="Q1" s="2"/>
      <c r="R1" s="2"/>
      <c r="S1" s="2"/>
      <c r="T1" s="2"/>
      <c r="U1" s="2"/>
      <c r="V1" s="2"/>
      <c r="W1" s="2"/>
      <c r="X1" s="2"/>
      <c r="Y1" s="2"/>
    </row>
    <row r="2" s="1" customFormat="1" ht="24" customHeight="1" spans="1:25">
      <c r="A2" s="3" t="s">
        <v>1</v>
      </c>
      <c r="B2" s="4" t="s">
        <v>45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/>
      <c r="J2" s="3"/>
      <c r="K2" s="3"/>
      <c r="L2" s="3" t="s">
        <v>8</v>
      </c>
      <c r="M2" s="38" t="s">
        <v>46</v>
      </c>
      <c r="N2" s="39"/>
      <c r="O2" s="40"/>
      <c r="P2" s="4" t="s">
        <v>10</v>
      </c>
      <c r="Q2" s="4" t="s">
        <v>11</v>
      </c>
      <c r="R2" s="3" t="s">
        <v>12</v>
      </c>
      <c r="S2" s="3"/>
      <c r="T2" s="3"/>
      <c r="U2" s="3"/>
      <c r="V2" s="3"/>
      <c r="W2" s="3" t="s">
        <v>13</v>
      </c>
      <c r="X2" s="3"/>
      <c r="Y2" s="3"/>
    </row>
    <row r="3" s="1" customFormat="1" ht="24" customHeight="1" spans="1:25">
      <c r="A3" s="3"/>
      <c r="B3" s="5"/>
      <c r="C3" s="3"/>
      <c r="D3" s="3"/>
      <c r="E3" s="3"/>
      <c r="F3" s="3"/>
      <c r="G3" s="3"/>
      <c r="H3" s="3" t="s">
        <v>15</v>
      </c>
      <c r="I3" s="3"/>
      <c r="J3" s="3" t="s">
        <v>16</v>
      </c>
      <c r="K3" s="3"/>
      <c r="L3" s="3"/>
      <c r="M3" s="4" t="s">
        <v>17</v>
      </c>
      <c r="N3" s="4" t="s">
        <v>18</v>
      </c>
      <c r="O3" s="41" t="s">
        <v>19</v>
      </c>
      <c r="P3" s="5"/>
      <c r="Q3" s="5"/>
      <c r="R3" s="3" t="s">
        <v>20</v>
      </c>
      <c r="S3" s="3" t="s">
        <v>21</v>
      </c>
      <c r="T3" s="3" t="s">
        <v>22</v>
      </c>
      <c r="U3" s="3" t="s">
        <v>23</v>
      </c>
      <c r="V3" s="3" t="s">
        <v>24</v>
      </c>
      <c r="W3" s="3" t="s">
        <v>17</v>
      </c>
      <c r="X3" s="3" t="s">
        <v>18</v>
      </c>
      <c r="Y3" s="3" t="s">
        <v>19</v>
      </c>
    </row>
    <row r="4" s="1" customFormat="1" ht="37.5" customHeight="1" spans="1:25">
      <c r="A4" s="4"/>
      <c r="B4" s="27"/>
      <c r="C4" s="3"/>
      <c r="D4" s="3"/>
      <c r="E4" s="3"/>
      <c r="F4" s="3"/>
      <c r="G4" s="3"/>
      <c r="H4" s="3" t="s">
        <v>28</v>
      </c>
      <c r="I4" s="3" t="s">
        <v>47</v>
      </c>
      <c r="J4" s="3" t="s">
        <v>28</v>
      </c>
      <c r="K4" s="3" t="s">
        <v>47</v>
      </c>
      <c r="L4" s="3"/>
      <c r="M4" s="27"/>
      <c r="N4" s="5"/>
      <c r="O4" s="42"/>
      <c r="P4" s="27"/>
      <c r="Q4" s="27"/>
      <c r="R4" s="3"/>
      <c r="S4" s="3"/>
      <c r="T4" s="3"/>
      <c r="U4" s="3"/>
      <c r="V4" s="3"/>
      <c r="W4" s="3"/>
      <c r="X4" s="3"/>
      <c r="Y4" s="3"/>
    </row>
    <row r="5" ht="41.25" customHeight="1" spans="1:25">
      <c r="A5" s="28">
        <v>1</v>
      </c>
      <c r="B5" s="29" t="s">
        <v>48</v>
      </c>
      <c r="C5" s="3" t="s">
        <v>49</v>
      </c>
      <c r="D5" s="3" t="s">
        <v>50</v>
      </c>
      <c r="E5" s="6" t="s">
        <v>36</v>
      </c>
      <c r="F5" s="30">
        <v>5.1</v>
      </c>
      <c r="G5" s="6">
        <v>9</v>
      </c>
      <c r="H5" s="31" t="s">
        <v>51</v>
      </c>
      <c r="I5" s="31" t="s">
        <v>51</v>
      </c>
      <c r="J5" s="3" t="s">
        <v>52</v>
      </c>
      <c r="K5" s="3" t="s">
        <v>52</v>
      </c>
      <c r="L5" s="6" t="s">
        <v>53</v>
      </c>
      <c r="M5" s="43">
        <f t="shared" ref="M5:M7" si="0">SUM(F5*20000)</f>
        <v>102000</v>
      </c>
      <c r="N5" s="44">
        <v>12866675.58</v>
      </c>
      <c r="O5" s="45">
        <f t="shared" ref="O5:O8" si="1">SUM(N5*0.015)</f>
        <v>193000.1337</v>
      </c>
      <c r="P5" s="28"/>
      <c r="Q5" s="28"/>
      <c r="R5" s="48">
        <v>1917.9</v>
      </c>
      <c r="S5" s="48">
        <v>491.34</v>
      </c>
      <c r="T5" s="48">
        <f>SUM(R5-S5)</f>
        <v>1426.56</v>
      </c>
      <c r="U5" s="6"/>
      <c r="V5" s="6"/>
      <c r="W5" s="3" t="s">
        <v>33</v>
      </c>
      <c r="X5" s="3" t="s">
        <v>34</v>
      </c>
      <c r="Y5" s="3" t="s">
        <v>54</v>
      </c>
    </row>
    <row r="6" ht="41.25" customHeight="1" spans="1:25">
      <c r="A6" s="32"/>
      <c r="B6" s="33"/>
      <c r="C6" s="3" t="s">
        <v>55</v>
      </c>
      <c r="D6" s="3" t="s">
        <v>50</v>
      </c>
      <c r="E6" s="6" t="s">
        <v>36</v>
      </c>
      <c r="F6" s="30">
        <v>2.459</v>
      </c>
      <c r="G6" s="6">
        <v>9</v>
      </c>
      <c r="H6" s="31" t="s">
        <v>51</v>
      </c>
      <c r="I6" s="31" t="s">
        <v>51</v>
      </c>
      <c r="J6" s="3" t="s">
        <v>52</v>
      </c>
      <c r="K6" s="3" t="s">
        <v>52</v>
      </c>
      <c r="L6" s="6" t="s">
        <v>53</v>
      </c>
      <c r="M6" s="43">
        <f t="shared" si="0"/>
        <v>49180</v>
      </c>
      <c r="N6" s="44">
        <v>5879932</v>
      </c>
      <c r="O6" s="45">
        <f t="shared" si="1"/>
        <v>88198.98</v>
      </c>
      <c r="P6" s="32"/>
      <c r="Q6" s="32"/>
      <c r="R6" s="49"/>
      <c r="S6" s="49"/>
      <c r="T6" s="49"/>
      <c r="U6" s="6"/>
      <c r="V6" s="6"/>
      <c r="W6" s="3" t="s">
        <v>33</v>
      </c>
      <c r="X6" s="3" t="s">
        <v>56</v>
      </c>
      <c r="Y6" s="3" t="s">
        <v>54</v>
      </c>
    </row>
    <row r="7" ht="33.75" customHeight="1" spans="1:25">
      <c r="A7" s="34">
        <v>2</v>
      </c>
      <c r="B7" s="28" t="s">
        <v>57</v>
      </c>
      <c r="C7" s="6" t="s">
        <v>58</v>
      </c>
      <c r="D7" s="3" t="s">
        <v>50</v>
      </c>
      <c r="E7" s="6" t="s">
        <v>36</v>
      </c>
      <c r="F7" s="30">
        <v>3.188</v>
      </c>
      <c r="G7" s="6">
        <v>9</v>
      </c>
      <c r="H7" s="35" t="s">
        <v>59</v>
      </c>
      <c r="I7" s="35" t="s">
        <v>59</v>
      </c>
      <c r="J7" s="6" t="s">
        <v>60</v>
      </c>
      <c r="K7" s="6" t="s">
        <v>60</v>
      </c>
      <c r="L7" s="6" t="s">
        <v>61</v>
      </c>
      <c r="M7" s="43">
        <f t="shared" si="0"/>
        <v>63760</v>
      </c>
      <c r="N7" s="32">
        <v>4873978.91</v>
      </c>
      <c r="O7" s="45">
        <f t="shared" si="1"/>
        <v>73109.68365</v>
      </c>
      <c r="P7" s="28"/>
      <c r="Q7" s="28"/>
      <c r="R7" s="48">
        <v>846.16</v>
      </c>
      <c r="S7" s="48">
        <v>414.4</v>
      </c>
      <c r="T7" s="48">
        <f t="shared" ref="T5:T9" si="2">SUM(R7-S7)</f>
        <v>431.76</v>
      </c>
      <c r="U7" s="6"/>
      <c r="V7" s="6"/>
      <c r="W7" s="3" t="s">
        <v>33</v>
      </c>
      <c r="X7" s="31" t="s">
        <v>62</v>
      </c>
      <c r="Y7" s="3" t="s">
        <v>54</v>
      </c>
    </row>
    <row r="8" ht="33.75" customHeight="1" spans="1:25">
      <c r="A8" s="32"/>
      <c r="B8" s="32"/>
      <c r="C8" s="6" t="s">
        <v>63</v>
      </c>
      <c r="D8" s="3" t="s">
        <v>50</v>
      </c>
      <c r="E8" s="6" t="s">
        <v>36</v>
      </c>
      <c r="F8" s="30">
        <v>3.188</v>
      </c>
      <c r="G8" s="6"/>
      <c r="H8" s="35" t="s">
        <v>59</v>
      </c>
      <c r="I8" s="35" t="s">
        <v>59</v>
      </c>
      <c r="J8" s="6" t="s">
        <v>60</v>
      </c>
      <c r="K8" s="6" t="s">
        <v>60</v>
      </c>
      <c r="L8" s="6"/>
      <c r="M8" s="43">
        <f t="shared" ref="M8:M13" si="3">SUM(F8*20000)</f>
        <v>63760</v>
      </c>
      <c r="N8" s="32">
        <v>3336882.21</v>
      </c>
      <c r="O8" s="45">
        <f t="shared" si="1"/>
        <v>50053.23315</v>
      </c>
      <c r="P8" s="32"/>
      <c r="Q8" s="32"/>
      <c r="R8" s="49"/>
      <c r="S8" s="49"/>
      <c r="T8" s="49"/>
      <c r="U8" s="6"/>
      <c r="V8" s="6"/>
      <c r="W8" s="3" t="s">
        <v>33</v>
      </c>
      <c r="X8" s="31" t="s">
        <v>64</v>
      </c>
      <c r="Y8" s="3" t="s">
        <v>54</v>
      </c>
    </row>
    <row r="9" ht="35" customHeight="1" spans="1:25">
      <c r="A9" s="6">
        <v>3</v>
      </c>
      <c r="B9" s="6" t="s">
        <v>65</v>
      </c>
      <c r="C9" s="6" t="s">
        <v>65</v>
      </c>
      <c r="D9" s="3" t="s">
        <v>50</v>
      </c>
      <c r="E9" s="6" t="s">
        <v>32</v>
      </c>
      <c r="F9" s="30">
        <v>1.406</v>
      </c>
      <c r="G9" s="6">
        <v>7</v>
      </c>
      <c r="H9" s="31" t="s">
        <v>66</v>
      </c>
      <c r="I9" s="31" t="s">
        <v>67</v>
      </c>
      <c r="J9" s="6" t="s">
        <v>68</v>
      </c>
      <c r="K9" s="6" t="s">
        <v>68</v>
      </c>
      <c r="L9" s="6" t="s">
        <v>61</v>
      </c>
      <c r="M9" s="43">
        <f t="shared" si="3"/>
        <v>28120</v>
      </c>
      <c r="N9" s="28">
        <v>4178808.16</v>
      </c>
      <c r="O9" s="46">
        <f t="shared" ref="O9:O14" si="4">SUM(N9*0.015)</f>
        <v>62682.1224</v>
      </c>
      <c r="P9" s="28"/>
      <c r="Q9" s="28"/>
      <c r="R9" s="48">
        <v>439</v>
      </c>
      <c r="S9" s="48">
        <v>246.7</v>
      </c>
      <c r="T9" s="48">
        <f t="shared" si="2"/>
        <v>192.3</v>
      </c>
      <c r="U9" s="6"/>
      <c r="V9" s="6"/>
      <c r="W9" s="3" t="s">
        <v>33</v>
      </c>
      <c r="X9" s="31" t="s">
        <v>69</v>
      </c>
      <c r="Y9" s="3" t="s">
        <v>54</v>
      </c>
    </row>
    <row r="10" ht="33.75" customHeight="1" spans="1:25">
      <c r="A10" s="6">
        <v>4</v>
      </c>
      <c r="B10" s="6" t="s">
        <v>70</v>
      </c>
      <c r="C10" s="6" t="s">
        <v>70</v>
      </c>
      <c r="D10" s="3" t="s">
        <v>71</v>
      </c>
      <c r="E10" s="6"/>
      <c r="F10" s="30">
        <v>98</v>
      </c>
      <c r="G10" s="6">
        <v>9</v>
      </c>
      <c r="H10" s="31" t="s">
        <v>72</v>
      </c>
      <c r="I10" s="31"/>
      <c r="J10" s="6" t="s">
        <v>73</v>
      </c>
      <c r="K10" s="6"/>
      <c r="L10" s="6"/>
      <c r="M10" s="6">
        <v>120000</v>
      </c>
      <c r="N10" s="32"/>
      <c r="O10" s="47"/>
      <c r="P10" s="32"/>
      <c r="Q10" s="32"/>
      <c r="R10" s="49"/>
      <c r="S10" s="49"/>
      <c r="T10" s="49"/>
      <c r="U10" s="6"/>
      <c r="V10" s="6"/>
      <c r="W10" s="3" t="s">
        <v>33</v>
      </c>
      <c r="X10" s="31" t="s">
        <v>69</v>
      </c>
      <c r="Y10" s="3" t="s">
        <v>54</v>
      </c>
    </row>
    <row r="11" ht="33.75" customHeight="1" spans="1:25">
      <c r="A11" s="6">
        <v>4</v>
      </c>
      <c r="B11" s="6" t="s">
        <v>74</v>
      </c>
      <c r="C11" s="6" t="s">
        <v>74</v>
      </c>
      <c r="D11" s="3" t="s">
        <v>50</v>
      </c>
      <c r="E11" s="6" t="s">
        <v>42</v>
      </c>
      <c r="F11" s="30">
        <v>4.508</v>
      </c>
      <c r="G11" s="6">
        <v>5</v>
      </c>
      <c r="H11" s="31" t="s">
        <v>75</v>
      </c>
      <c r="I11" s="31" t="s">
        <v>75</v>
      </c>
      <c r="J11" s="6" t="s">
        <v>76</v>
      </c>
      <c r="K11" s="6" t="s">
        <v>76</v>
      </c>
      <c r="L11" s="6" t="s">
        <v>61</v>
      </c>
      <c r="M11" s="6">
        <f t="shared" ref="M11:M14" si="5">SUM(F11*5000)</f>
        <v>22540</v>
      </c>
      <c r="N11" s="6">
        <v>4496062.09</v>
      </c>
      <c r="O11" s="45">
        <f t="shared" si="4"/>
        <v>67440.93135</v>
      </c>
      <c r="P11" s="6"/>
      <c r="Q11" s="6"/>
      <c r="R11" s="30">
        <v>458.6</v>
      </c>
      <c r="S11" s="30">
        <v>161.6</v>
      </c>
      <c r="T11" s="30">
        <f t="shared" ref="T11:T14" si="6">SUM(R11-S11)</f>
        <v>297</v>
      </c>
      <c r="U11" s="6"/>
      <c r="V11" s="6"/>
      <c r="W11" s="31" t="s">
        <v>77</v>
      </c>
      <c r="X11" s="31" t="s">
        <v>69</v>
      </c>
      <c r="Y11" s="3" t="s">
        <v>54</v>
      </c>
    </row>
    <row r="12" ht="33.75" customHeight="1" spans="1:25">
      <c r="A12" s="6">
        <v>5</v>
      </c>
      <c r="B12" s="6" t="s">
        <v>78</v>
      </c>
      <c r="C12" s="6" t="s">
        <v>78</v>
      </c>
      <c r="D12" s="3" t="s">
        <v>50</v>
      </c>
      <c r="E12" s="6" t="s">
        <v>42</v>
      </c>
      <c r="F12" s="30">
        <v>0.788</v>
      </c>
      <c r="G12" s="6">
        <v>5</v>
      </c>
      <c r="H12" s="31" t="s">
        <v>79</v>
      </c>
      <c r="I12" s="31" t="s">
        <v>80</v>
      </c>
      <c r="J12" s="6" t="s">
        <v>76</v>
      </c>
      <c r="K12" s="6" t="s">
        <v>76</v>
      </c>
      <c r="L12" s="6" t="s">
        <v>61</v>
      </c>
      <c r="M12" s="6">
        <f t="shared" si="5"/>
        <v>3940</v>
      </c>
      <c r="N12" s="6">
        <v>612693.02</v>
      </c>
      <c r="O12" s="45">
        <f t="shared" si="4"/>
        <v>9190.3953</v>
      </c>
      <c r="P12" s="6"/>
      <c r="Q12" s="6"/>
      <c r="R12" s="30">
        <v>62.6</v>
      </c>
      <c r="S12" s="30">
        <v>26.2</v>
      </c>
      <c r="T12" s="30">
        <f t="shared" si="6"/>
        <v>36.4</v>
      </c>
      <c r="U12" s="6"/>
      <c r="V12" s="6"/>
      <c r="W12" s="31" t="s">
        <v>77</v>
      </c>
      <c r="X12" s="31" t="s">
        <v>81</v>
      </c>
      <c r="Y12" s="3" t="s">
        <v>54</v>
      </c>
    </row>
    <row r="13" ht="33.75" customHeight="1" spans="1:25">
      <c r="A13" s="6">
        <v>6</v>
      </c>
      <c r="B13" s="6" t="s">
        <v>82</v>
      </c>
      <c r="C13" s="6" t="s">
        <v>82</v>
      </c>
      <c r="D13" s="3" t="s">
        <v>50</v>
      </c>
      <c r="E13" s="6" t="s">
        <v>36</v>
      </c>
      <c r="F13" s="30">
        <v>5.017</v>
      </c>
      <c r="G13" s="6">
        <v>9</v>
      </c>
      <c r="H13" s="31" t="s">
        <v>83</v>
      </c>
      <c r="I13" s="31" t="s">
        <v>83</v>
      </c>
      <c r="J13" s="6" t="s">
        <v>60</v>
      </c>
      <c r="K13" s="6" t="s">
        <v>60</v>
      </c>
      <c r="L13" s="6" t="s">
        <v>61</v>
      </c>
      <c r="M13" s="43">
        <f t="shared" si="3"/>
        <v>100340</v>
      </c>
      <c r="N13" s="6">
        <v>7118913.56</v>
      </c>
      <c r="O13" s="45">
        <f t="shared" si="4"/>
        <v>106783.7034</v>
      </c>
      <c r="P13" s="6"/>
      <c r="Q13" s="6"/>
      <c r="R13" s="30">
        <v>732.7</v>
      </c>
      <c r="S13" s="30">
        <v>326.1</v>
      </c>
      <c r="T13" s="30">
        <f t="shared" si="6"/>
        <v>406.6</v>
      </c>
      <c r="U13" s="6"/>
      <c r="V13" s="6"/>
      <c r="W13" s="3" t="s">
        <v>33</v>
      </c>
      <c r="X13" s="31" t="s">
        <v>64</v>
      </c>
      <c r="Y13" s="3" t="s">
        <v>54</v>
      </c>
    </row>
    <row r="14" ht="33.75" customHeight="1" spans="1:25">
      <c r="A14" s="6">
        <v>7</v>
      </c>
      <c r="B14" s="6" t="s">
        <v>84</v>
      </c>
      <c r="C14" s="6" t="s">
        <v>84</v>
      </c>
      <c r="D14" s="3" t="s">
        <v>50</v>
      </c>
      <c r="E14" s="6" t="s">
        <v>42</v>
      </c>
      <c r="F14" s="30">
        <v>1.886</v>
      </c>
      <c r="G14" s="6">
        <v>5</v>
      </c>
      <c r="H14" s="31" t="s">
        <v>85</v>
      </c>
      <c r="I14" s="31" t="s">
        <v>75</v>
      </c>
      <c r="J14" s="6" t="s">
        <v>76</v>
      </c>
      <c r="K14" s="6" t="s">
        <v>76</v>
      </c>
      <c r="L14" s="6" t="s">
        <v>61</v>
      </c>
      <c r="M14" s="6">
        <f t="shared" si="5"/>
        <v>9430</v>
      </c>
      <c r="N14" s="6">
        <v>1635023.36</v>
      </c>
      <c r="O14" s="45">
        <f t="shared" si="4"/>
        <v>24525.3504</v>
      </c>
      <c r="P14" s="6"/>
      <c r="Q14" s="6"/>
      <c r="R14" s="30">
        <v>117</v>
      </c>
      <c r="S14" s="30">
        <v>66</v>
      </c>
      <c r="T14" s="30">
        <f t="shared" si="6"/>
        <v>51</v>
      </c>
      <c r="U14" s="6"/>
      <c r="V14" s="6"/>
      <c r="W14" s="31" t="s">
        <v>77</v>
      </c>
      <c r="X14" s="31" t="s">
        <v>86</v>
      </c>
      <c r="Y14" s="3" t="s">
        <v>87</v>
      </c>
    </row>
    <row r="15" ht="27.75" customHeight="1" spans="1:4">
      <c r="A15" s="36" t="s">
        <v>43</v>
      </c>
      <c r="B15" s="36"/>
      <c r="C15" s="36"/>
      <c r="D15" s="36"/>
    </row>
  </sheetData>
  <mergeCells count="50">
    <mergeCell ref="A1:Y1"/>
    <mergeCell ref="H2:K2"/>
    <mergeCell ref="M2:O2"/>
    <mergeCell ref="R2:V2"/>
    <mergeCell ref="W2:Y2"/>
    <mergeCell ref="H3:I3"/>
    <mergeCell ref="J3:K3"/>
    <mergeCell ref="A15:D15"/>
    <mergeCell ref="A2:A4"/>
    <mergeCell ref="A5:A6"/>
    <mergeCell ref="A7:A8"/>
    <mergeCell ref="B2:B4"/>
    <mergeCell ref="B5:B6"/>
    <mergeCell ref="B7:B8"/>
    <mergeCell ref="C2:C4"/>
    <mergeCell ref="D2:D4"/>
    <mergeCell ref="E2:E4"/>
    <mergeCell ref="F2:F4"/>
    <mergeCell ref="G2:G4"/>
    <mergeCell ref="L2:L4"/>
    <mergeCell ref="M3:M4"/>
    <mergeCell ref="N3:N4"/>
    <mergeCell ref="N9:N10"/>
    <mergeCell ref="O3:O4"/>
    <mergeCell ref="O9:O10"/>
    <mergeCell ref="P2:P4"/>
    <mergeCell ref="P5:P6"/>
    <mergeCell ref="P7:P8"/>
    <mergeCell ref="P9:P10"/>
    <mergeCell ref="Q2:Q4"/>
    <mergeCell ref="Q5:Q6"/>
    <mergeCell ref="Q7:Q8"/>
    <mergeCell ref="Q9:Q10"/>
    <mergeCell ref="R3:R4"/>
    <mergeCell ref="R5:R6"/>
    <mergeCell ref="R7:R8"/>
    <mergeCell ref="R9:R10"/>
    <mergeCell ref="S3:S4"/>
    <mergeCell ref="S5:S6"/>
    <mergeCell ref="S7:S8"/>
    <mergeCell ref="S9:S10"/>
    <mergeCell ref="T3:T4"/>
    <mergeCell ref="T5:T6"/>
    <mergeCell ref="T7:T8"/>
    <mergeCell ref="T9:T10"/>
    <mergeCell ref="U3:U4"/>
    <mergeCell ref="V3:V4"/>
    <mergeCell ref="W3:W4"/>
    <mergeCell ref="X3:X4"/>
    <mergeCell ref="Y3:Y4"/>
  </mergeCells>
  <printOptions horizontalCentered="1"/>
  <pageMargins left="0.700694444444445" right="0.700694444444445" top="0.751388888888889" bottom="0.751388888888889" header="0.297916666666667" footer="0.297916666666667"/>
  <pageSetup paperSize="9" scale="52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9"/>
  <sheetViews>
    <sheetView tabSelected="1" workbookViewId="0">
      <selection activeCell="B43" sqref="B43"/>
    </sheetView>
  </sheetViews>
  <sheetFormatPr defaultColWidth="9" defaultRowHeight="13.5"/>
  <cols>
    <col min="1" max="1" width="3.625" customWidth="1"/>
    <col min="2" max="2" width="19.5" customWidth="1"/>
    <col min="3" max="3" width="11.625" customWidth="1"/>
    <col min="4" max="4" width="8.75" customWidth="1"/>
    <col min="5" max="5" width="8" customWidth="1"/>
    <col min="6" max="6" width="5.5" customWidth="1"/>
    <col min="7" max="9" width="4.625" customWidth="1"/>
    <col min="10" max="12" width="9.5" customWidth="1"/>
    <col min="13" max="13" width="14.125" customWidth="1"/>
    <col min="14" max="16" width="13.625" customWidth="1"/>
  </cols>
  <sheetData>
    <row r="1" customFormat="1" ht="39" customHeight="1" spans="1:16">
      <c r="A1" s="2" t="s">
        <v>88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24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8</v>
      </c>
      <c r="H2" s="4" t="s">
        <v>89</v>
      </c>
      <c r="I2" s="4" t="s">
        <v>90</v>
      </c>
      <c r="J2" s="4" t="s">
        <v>91</v>
      </c>
      <c r="K2" s="4" t="s">
        <v>92</v>
      </c>
      <c r="L2" s="4" t="s">
        <v>93</v>
      </c>
      <c r="M2" s="4" t="s">
        <v>94</v>
      </c>
      <c r="N2" s="4" t="s">
        <v>17</v>
      </c>
      <c r="O2" s="4" t="s">
        <v>18</v>
      </c>
      <c r="P2" s="4" t="s">
        <v>19</v>
      </c>
    </row>
    <row r="3" s="1" customFormat="1" ht="19" customHeight="1" spans="1:16">
      <c r="A3" s="3"/>
      <c r="B3" s="3"/>
      <c r="C3" s="3"/>
      <c r="D3" s="3"/>
      <c r="E3" s="3"/>
      <c r="F3" s="3"/>
      <c r="G3" s="3"/>
      <c r="H3" s="5"/>
      <c r="I3" s="5"/>
      <c r="J3" s="5"/>
      <c r="K3" s="5"/>
      <c r="L3" s="5"/>
      <c r="M3" s="5"/>
      <c r="N3" s="5"/>
      <c r="O3" s="5"/>
      <c r="P3" s="5"/>
    </row>
    <row r="4" customFormat="1" ht="30" customHeight="1" spans="1:16">
      <c r="A4" s="6">
        <v>1</v>
      </c>
      <c r="B4" s="7" t="s">
        <v>95</v>
      </c>
      <c r="C4" s="8" t="s">
        <v>96</v>
      </c>
      <c r="D4" s="9" t="s">
        <v>42</v>
      </c>
      <c r="E4" s="10">
        <v>1</v>
      </c>
      <c r="F4" s="9">
        <v>4.5</v>
      </c>
      <c r="G4" s="9" t="s">
        <v>61</v>
      </c>
      <c r="H4" s="9">
        <v>2017</v>
      </c>
      <c r="I4" s="9">
        <v>2017</v>
      </c>
      <c r="J4" s="16">
        <v>34.9575</v>
      </c>
      <c r="K4" s="17">
        <f>SUM(E4*30)</f>
        <v>30</v>
      </c>
      <c r="L4" s="18">
        <f>SUM(J4-K4)</f>
        <v>4.9575</v>
      </c>
      <c r="M4" s="17" t="s">
        <v>97</v>
      </c>
      <c r="N4" s="8" t="s">
        <v>98</v>
      </c>
      <c r="O4" s="19" t="s">
        <v>99</v>
      </c>
      <c r="P4" s="20" t="s">
        <v>54</v>
      </c>
    </row>
    <row r="5" customFormat="1" ht="30" customHeight="1" spans="1:16">
      <c r="A5" s="6">
        <v>2</v>
      </c>
      <c r="B5" s="7" t="s">
        <v>100</v>
      </c>
      <c r="C5" s="8" t="s">
        <v>96</v>
      </c>
      <c r="D5" s="9" t="s">
        <v>42</v>
      </c>
      <c r="E5" s="10">
        <v>0.8</v>
      </c>
      <c r="F5" s="9">
        <v>4.5</v>
      </c>
      <c r="G5" s="9" t="s">
        <v>61</v>
      </c>
      <c r="H5" s="9">
        <v>2017</v>
      </c>
      <c r="I5" s="9">
        <v>2017</v>
      </c>
      <c r="J5" s="16">
        <v>27.9641</v>
      </c>
      <c r="K5" s="17">
        <f>SUM(E5*30)</f>
        <v>24</v>
      </c>
      <c r="L5" s="18">
        <f t="shared" ref="L5:L39" si="0">SUM(J5-K5)</f>
        <v>3.9641</v>
      </c>
      <c r="M5" s="17" t="s">
        <v>97</v>
      </c>
      <c r="N5" s="8" t="s">
        <v>98</v>
      </c>
      <c r="O5" s="19" t="s">
        <v>99</v>
      </c>
      <c r="P5" s="20" t="s">
        <v>54</v>
      </c>
    </row>
    <row r="6" customFormat="1" ht="30" customHeight="1" spans="1:16">
      <c r="A6" s="6">
        <v>3</v>
      </c>
      <c r="B6" s="7" t="s">
        <v>101</v>
      </c>
      <c r="C6" s="8" t="s">
        <v>96</v>
      </c>
      <c r="D6" s="9" t="s">
        <v>42</v>
      </c>
      <c r="E6" s="10">
        <v>1.2</v>
      </c>
      <c r="F6" s="9">
        <v>4.5</v>
      </c>
      <c r="G6" s="9" t="s">
        <v>61</v>
      </c>
      <c r="H6" s="9">
        <v>2017</v>
      </c>
      <c r="I6" s="9">
        <v>2017</v>
      </c>
      <c r="J6" s="16">
        <v>41.9578</v>
      </c>
      <c r="K6" s="17">
        <f>SUM(E6*30)</f>
        <v>36</v>
      </c>
      <c r="L6" s="18">
        <f t="shared" si="0"/>
        <v>5.9578</v>
      </c>
      <c r="M6" s="17" t="s">
        <v>97</v>
      </c>
      <c r="N6" s="8" t="s">
        <v>98</v>
      </c>
      <c r="O6" s="19" t="s">
        <v>99</v>
      </c>
      <c r="P6" s="20" t="s">
        <v>54</v>
      </c>
    </row>
    <row r="7" customFormat="1" ht="30" customHeight="1" spans="1:16">
      <c r="A7" s="6">
        <v>4</v>
      </c>
      <c r="B7" s="11" t="s">
        <v>102</v>
      </c>
      <c r="C7" s="8" t="s">
        <v>103</v>
      </c>
      <c r="D7" s="9" t="s">
        <v>42</v>
      </c>
      <c r="E7" s="12">
        <v>0.97</v>
      </c>
      <c r="F7" s="9">
        <v>4.5</v>
      </c>
      <c r="G7" s="9" t="s">
        <v>61</v>
      </c>
      <c r="H7" s="9">
        <v>2017</v>
      </c>
      <c r="I7" s="9">
        <v>2017</v>
      </c>
      <c r="J7" s="21">
        <v>33.9005</v>
      </c>
      <c r="K7" s="17">
        <f>SUM(E7*20)</f>
        <v>19.4</v>
      </c>
      <c r="L7" s="18">
        <f t="shared" si="0"/>
        <v>14.5005</v>
      </c>
      <c r="M7" s="17" t="s">
        <v>97</v>
      </c>
      <c r="N7" s="8" t="s">
        <v>98</v>
      </c>
      <c r="O7" s="22" t="s">
        <v>104</v>
      </c>
      <c r="P7" s="20" t="s">
        <v>54</v>
      </c>
    </row>
    <row r="8" customFormat="1" ht="30" customHeight="1" spans="1:16">
      <c r="A8" s="6">
        <v>5</v>
      </c>
      <c r="B8" s="11" t="s">
        <v>105</v>
      </c>
      <c r="C8" s="8" t="s">
        <v>103</v>
      </c>
      <c r="D8" s="9" t="s">
        <v>42</v>
      </c>
      <c r="E8" s="12">
        <v>1.1</v>
      </c>
      <c r="F8" s="9">
        <v>4.5</v>
      </c>
      <c r="G8" s="9" t="s">
        <v>61</v>
      </c>
      <c r="H8" s="9">
        <v>2017</v>
      </c>
      <c r="I8" s="9">
        <v>2017</v>
      </c>
      <c r="J8" s="21">
        <v>38.3428</v>
      </c>
      <c r="K8" s="17">
        <f t="shared" ref="K8:K22" si="1">SUM(E8*20)</f>
        <v>22</v>
      </c>
      <c r="L8" s="18">
        <f t="shared" si="0"/>
        <v>16.3428</v>
      </c>
      <c r="M8" s="17" t="s">
        <v>97</v>
      </c>
      <c r="N8" s="8" t="s">
        <v>98</v>
      </c>
      <c r="O8" s="23" t="s">
        <v>106</v>
      </c>
      <c r="P8" s="20" t="s">
        <v>54</v>
      </c>
    </row>
    <row r="9" customFormat="1" ht="30" customHeight="1" spans="1:16">
      <c r="A9" s="6">
        <v>6</v>
      </c>
      <c r="B9" s="11" t="s">
        <v>107</v>
      </c>
      <c r="C9" s="8" t="s">
        <v>103</v>
      </c>
      <c r="D9" s="9" t="s">
        <v>42</v>
      </c>
      <c r="E9" s="12">
        <v>0.3</v>
      </c>
      <c r="F9" s="9">
        <v>4.5</v>
      </c>
      <c r="G9" s="9" t="s">
        <v>61</v>
      </c>
      <c r="H9" s="9">
        <v>2017</v>
      </c>
      <c r="I9" s="9">
        <v>2017</v>
      </c>
      <c r="J9" s="21">
        <v>10.4539</v>
      </c>
      <c r="K9" s="17">
        <f t="shared" si="1"/>
        <v>6</v>
      </c>
      <c r="L9" s="18">
        <f t="shared" si="0"/>
        <v>4.4539</v>
      </c>
      <c r="M9" s="17" t="s">
        <v>97</v>
      </c>
      <c r="N9" s="8" t="s">
        <v>98</v>
      </c>
      <c r="O9" s="22" t="s">
        <v>64</v>
      </c>
      <c r="P9" s="20" t="s">
        <v>54</v>
      </c>
    </row>
    <row r="10" customFormat="1" ht="30" customHeight="1" spans="1:16">
      <c r="A10" s="6">
        <v>7</v>
      </c>
      <c r="B10" s="11" t="s">
        <v>108</v>
      </c>
      <c r="C10" s="8" t="s">
        <v>103</v>
      </c>
      <c r="D10" s="9" t="s">
        <v>42</v>
      </c>
      <c r="E10" s="12">
        <v>0.3</v>
      </c>
      <c r="F10" s="9">
        <v>4.5</v>
      </c>
      <c r="G10" s="9" t="s">
        <v>61</v>
      </c>
      <c r="H10" s="9">
        <v>2017</v>
      </c>
      <c r="I10" s="9">
        <v>2017</v>
      </c>
      <c r="J10" s="21">
        <v>149446</v>
      </c>
      <c r="K10" s="17">
        <f t="shared" si="1"/>
        <v>6</v>
      </c>
      <c r="L10" s="18">
        <f t="shared" si="0"/>
        <v>149440</v>
      </c>
      <c r="M10" s="17" t="s">
        <v>97</v>
      </c>
      <c r="N10" s="8" t="s">
        <v>98</v>
      </c>
      <c r="O10" s="22" t="s">
        <v>64</v>
      </c>
      <c r="P10" s="20" t="s">
        <v>54</v>
      </c>
    </row>
    <row r="11" customFormat="1" ht="30" customHeight="1" spans="1:16">
      <c r="A11" s="6">
        <v>8</v>
      </c>
      <c r="B11" s="11" t="s">
        <v>109</v>
      </c>
      <c r="C11" s="8" t="s">
        <v>103</v>
      </c>
      <c r="D11" s="9" t="s">
        <v>42</v>
      </c>
      <c r="E11" s="12">
        <v>1</v>
      </c>
      <c r="F11" s="9">
        <v>4.5</v>
      </c>
      <c r="G11" s="9" t="s">
        <v>61</v>
      </c>
      <c r="H11" s="9">
        <v>2017</v>
      </c>
      <c r="I11" s="9">
        <v>2017</v>
      </c>
      <c r="J11" s="21">
        <v>34.9676</v>
      </c>
      <c r="K11" s="17">
        <f t="shared" si="1"/>
        <v>20</v>
      </c>
      <c r="L11" s="18">
        <f t="shared" si="0"/>
        <v>14.9676</v>
      </c>
      <c r="M11" s="17" t="s">
        <v>97</v>
      </c>
      <c r="N11" s="8" t="s">
        <v>98</v>
      </c>
      <c r="O11" s="22" t="s">
        <v>110</v>
      </c>
      <c r="P11" s="20" t="s">
        <v>54</v>
      </c>
    </row>
    <row r="12" customFormat="1" ht="30" customHeight="1" spans="1:16">
      <c r="A12" s="6">
        <v>9</v>
      </c>
      <c r="B12" s="11" t="s">
        <v>111</v>
      </c>
      <c r="C12" s="8" t="s">
        <v>103</v>
      </c>
      <c r="D12" s="9" t="s">
        <v>42</v>
      </c>
      <c r="E12" s="12">
        <v>1</v>
      </c>
      <c r="F12" s="9">
        <v>4.5</v>
      </c>
      <c r="G12" s="9" t="s">
        <v>61</v>
      </c>
      <c r="H12" s="9">
        <v>2017</v>
      </c>
      <c r="I12" s="9">
        <v>2017</v>
      </c>
      <c r="J12" s="21">
        <v>34.9885</v>
      </c>
      <c r="K12" s="17">
        <f t="shared" si="1"/>
        <v>20</v>
      </c>
      <c r="L12" s="18">
        <f t="shared" si="0"/>
        <v>14.9885</v>
      </c>
      <c r="M12" s="17" t="s">
        <v>97</v>
      </c>
      <c r="N12" s="8" t="s">
        <v>98</v>
      </c>
      <c r="O12" s="22" t="s">
        <v>112</v>
      </c>
      <c r="P12" s="20" t="s">
        <v>54</v>
      </c>
    </row>
    <row r="13" customFormat="1" ht="30" customHeight="1" spans="1:16">
      <c r="A13" s="6">
        <v>10</v>
      </c>
      <c r="B13" s="11" t="s">
        <v>113</v>
      </c>
      <c r="C13" s="8" t="s">
        <v>103</v>
      </c>
      <c r="D13" s="9" t="s">
        <v>42</v>
      </c>
      <c r="E13" s="12">
        <v>1.2</v>
      </c>
      <c r="F13" s="9">
        <v>4.5</v>
      </c>
      <c r="G13" s="9" t="s">
        <v>61</v>
      </c>
      <c r="H13" s="9">
        <v>2017</v>
      </c>
      <c r="I13" s="9">
        <v>2017</v>
      </c>
      <c r="J13" s="21">
        <v>41.9464</v>
      </c>
      <c r="K13" s="17">
        <f t="shared" si="1"/>
        <v>24</v>
      </c>
      <c r="L13" s="18">
        <f t="shared" si="0"/>
        <v>17.9464</v>
      </c>
      <c r="M13" s="17" t="s">
        <v>97</v>
      </c>
      <c r="N13" s="8" t="s">
        <v>98</v>
      </c>
      <c r="O13" s="19" t="s">
        <v>62</v>
      </c>
      <c r="P13" s="20" t="s">
        <v>54</v>
      </c>
    </row>
    <row r="14" ht="30" customHeight="1" spans="1:16">
      <c r="A14" s="6">
        <v>11</v>
      </c>
      <c r="B14" s="11" t="s">
        <v>114</v>
      </c>
      <c r="C14" s="8" t="s">
        <v>103</v>
      </c>
      <c r="D14" s="9" t="s">
        <v>42</v>
      </c>
      <c r="E14" s="12">
        <v>0.6</v>
      </c>
      <c r="F14" s="9">
        <v>4.5</v>
      </c>
      <c r="G14" s="9" t="s">
        <v>61</v>
      </c>
      <c r="H14" s="13">
        <v>2017</v>
      </c>
      <c r="I14" s="13">
        <v>2017</v>
      </c>
      <c r="J14" s="21">
        <v>20.9466</v>
      </c>
      <c r="K14" s="17">
        <f t="shared" si="1"/>
        <v>12</v>
      </c>
      <c r="L14" s="18">
        <f t="shared" si="0"/>
        <v>8.9466</v>
      </c>
      <c r="M14" s="17" t="s">
        <v>97</v>
      </c>
      <c r="N14" s="8" t="s">
        <v>98</v>
      </c>
      <c r="O14" s="22" t="s">
        <v>104</v>
      </c>
      <c r="P14" s="20" t="s">
        <v>54</v>
      </c>
    </row>
    <row r="15" ht="30" customHeight="1" spans="1:16">
      <c r="A15" s="6">
        <v>12</v>
      </c>
      <c r="B15" s="11" t="s">
        <v>115</v>
      </c>
      <c r="C15" s="8" t="s">
        <v>103</v>
      </c>
      <c r="D15" s="9" t="s">
        <v>42</v>
      </c>
      <c r="E15" s="12">
        <v>0.6</v>
      </c>
      <c r="F15" s="9">
        <v>4.5</v>
      </c>
      <c r="G15" s="9" t="s">
        <v>61</v>
      </c>
      <c r="H15" s="13">
        <v>2017</v>
      </c>
      <c r="I15" s="13">
        <v>2017</v>
      </c>
      <c r="J15" s="21">
        <v>20.9965</v>
      </c>
      <c r="K15" s="17">
        <f t="shared" si="1"/>
        <v>12</v>
      </c>
      <c r="L15" s="18">
        <f t="shared" si="0"/>
        <v>8.9965</v>
      </c>
      <c r="M15" s="17" t="s">
        <v>97</v>
      </c>
      <c r="N15" s="8" t="s">
        <v>98</v>
      </c>
      <c r="O15" s="22" t="s">
        <v>116</v>
      </c>
      <c r="P15" s="20" t="s">
        <v>54</v>
      </c>
    </row>
    <row r="16" ht="30" customHeight="1" spans="1:16">
      <c r="A16" s="6">
        <v>13</v>
      </c>
      <c r="B16" s="11" t="s">
        <v>117</v>
      </c>
      <c r="C16" s="8" t="s">
        <v>103</v>
      </c>
      <c r="D16" s="9" t="s">
        <v>42</v>
      </c>
      <c r="E16" s="12">
        <v>1</v>
      </c>
      <c r="F16" s="9">
        <v>4.5</v>
      </c>
      <c r="G16" s="9" t="s">
        <v>61</v>
      </c>
      <c r="H16" s="13">
        <v>2017</v>
      </c>
      <c r="I16" s="13">
        <v>2017</v>
      </c>
      <c r="J16" s="21">
        <v>34.9942</v>
      </c>
      <c r="K16" s="17">
        <f t="shared" si="1"/>
        <v>20</v>
      </c>
      <c r="L16" s="18">
        <f t="shared" si="0"/>
        <v>14.9942</v>
      </c>
      <c r="M16" s="17" t="s">
        <v>97</v>
      </c>
      <c r="N16" s="8" t="s">
        <v>98</v>
      </c>
      <c r="O16" s="22" t="s">
        <v>116</v>
      </c>
      <c r="P16" s="20" t="s">
        <v>54</v>
      </c>
    </row>
    <row r="17" ht="30" customHeight="1" spans="1:16">
      <c r="A17" s="6">
        <v>14</v>
      </c>
      <c r="B17" s="11" t="s">
        <v>118</v>
      </c>
      <c r="C17" s="8" t="s">
        <v>103</v>
      </c>
      <c r="D17" s="9" t="s">
        <v>42</v>
      </c>
      <c r="E17" s="12">
        <v>0.8</v>
      </c>
      <c r="F17" s="9">
        <v>4.5</v>
      </c>
      <c r="G17" s="9" t="s">
        <v>61</v>
      </c>
      <c r="H17" s="13">
        <v>2017</v>
      </c>
      <c r="I17" s="13">
        <v>2017</v>
      </c>
      <c r="J17" s="21">
        <v>27.952</v>
      </c>
      <c r="K17" s="17">
        <f t="shared" si="1"/>
        <v>16</v>
      </c>
      <c r="L17" s="18">
        <f t="shared" si="0"/>
        <v>11.952</v>
      </c>
      <c r="M17" s="17" t="s">
        <v>97</v>
      </c>
      <c r="N17" s="8" t="s">
        <v>98</v>
      </c>
      <c r="O17" s="19" t="s">
        <v>62</v>
      </c>
      <c r="P17" s="20" t="s">
        <v>54</v>
      </c>
    </row>
    <row r="18" ht="30" customHeight="1" spans="1:16">
      <c r="A18" s="6">
        <v>15</v>
      </c>
      <c r="B18" s="11" t="s">
        <v>119</v>
      </c>
      <c r="C18" s="8" t="s">
        <v>103</v>
      </c>
      <c r="D18" s="9" t="s">
        <v>42</v>
      </c>
      <c r="E18" s="12">
        <v>0.9</v>
      </c>
      <c r="F18" s="9">
        <v>4.5</v>
      </c>
      <c r="G18" s="9" t="s">
        <v>61</v>
      </c>
      <c r="H18" s="13">
        <v>2017</v>
      </c>
      <c r="I18" s="13">
        <v>2017</v>
      </c>
      <c r="J18" s="21">
        <v>31.446</v>
      </c>
      <c r="K18" s="17">
        <f t="shared" si="1"/>
        <v>18</v>
      </c>
      <c r="L18" s="18">
        <f t="shared" si="0"/>
        <v>13.446</v>
      </c>
      <c r="M18" s="17" t="s">
        <v>97</v>
      </c>
      <c r="N18" s="8" t="s">
        <v>98</v>
      </c>
      <c r="O18" s="19" t="s">
        <v>62</v>
      </c>
      <c r="P18" s="20" t="s">
        <v>54</v>
      </c>
    </row>
    <row r="19" ht="30" customHeight="1" spans="1:16">
      <c r="A19" s="6">
        <v>16</v>
      </c>
      <c r="B19" s="11" t="s">
        <v>120</v>
      </c>
      <c r="C19" s="8" t="s">
        <v>103</v>
      </c>
      <c r="D19" s="9" t="s">
        <v>42</v>
      </c>
      <c r="E19" s="12">
        <v>1.1</v>
      </c>
      <c r="F19" s="9">
        <v>4.5</v>
      </c>
      <c r="G19" s="9" t="s">
        <v>61</v>
      </c>
      <c r="H19" s="13">
        <v>2017</v>
      </c>
      <c r="I19" s="13">
        <v>2017</v>
      </c>
      <c r="J19" s="21">
        <v>38.4761</v>
      </c>
      <c r="K19" s="17">
        <f t="shared" si="1"/>
        <v>22</v>
      </c>
      <c r="L19" s="18">
        <f t="shared" si="0"/>
        <v>16.4761</v>
      </c>
      <c r="M19" s="17" t="s">
        <v>97</v>
      </c>
      <c r="N19" s="8" t="s">
        <v>98</v>
      </c>
      <c r="O19" s="19" t="s">
        <v>121</v>
      </c>
      <c r="P19" s="20" t="s">
        <v>54</v>
      </c>
    </row>
    <row r="20" ht="30" customHeight="1" spans="1:16">
      <c r="A20" s="6">
        <v>17</v>
      </c>
      <c r="B20" s="11" t="s">
        <v>122</v>
      </c>
      <c r="C20" s="8" t="s">
        <v>103</v>
      </c>
      <c r="D20" s="9" t="s">
        <v>42</v>
      </c>
      <c r="E20" s="12">
        <v>0.7</v>
      </c>
      <c r="F20" s="9">
        <v>4.5</v>
      </c>
      <c r="G20" s="9" t="s">
        <v>61</v>
      </c>
      <c r="H20" s="13">
        <v>2017</v>
      </c>
      <c r="I20" s="13">
        <v>2017</v>
      </c>
      <c r="J20" s="21">
        <v>24.45</v>
      </c>
      <c r="K20" s="17">
        <f t="shared" si="1"/>
        <v>14</v>
      </c>
      <c r="L20" s="18">
        <f t="shared" si="0"/>
        <v>10.45</v>
      </c>
      <c r="M20" s="17" t="s">
        <v>97</v>
      </c>
      <c r="N20" s="8" t="s">
        <v>98</v>
      </c>
      <c r="O20" s="19" t="s">
        <v>123</v>
      </c>
      <c r="P20" s="20" t="s">
        <v>54</v>
      </c>
    </row>
    <row r="21" ht="30" customHeight="1" spans="1:16">
      <c r="A21" s="6">
        <v>18</v>
      </c>
      <c r="B21" s="11" t="s">
        <v>124</v>
      </c>
      <c r="C21" s="8" t="s">
        <v>103</v>
      </c>
      <c r="D21" s="9" t="s">
        <v>42</v>
      </c>
      <c r="E21" s="12">
        <v>0.77</v>
      </c>
      <c r="F21" s="9">
        <v>4.5</v>
      </c>
      <c r="G21" s="9" t="s">
        <v>61</v>
      </c>
      <c r="H21" s="13">
        <v>2017</v>
      </c>
      <c r="I21" s="13">
        <v>2017</v>
      </c>
      <c r="J21" s="21">
        <v>26.9141</v>
      </c>
      <c r="K21" s="17">
        <f t="shared" si="1"/>
        <v>15.4</v>
      </c>
      <c r="L21" s="18">
        <f t="shared" si="0"/>
        <v>11.5141</v>
      </c>
      <c r="M21" s="17" t="s">
        <v>97</v>
      </c>
      <c r="N21" s="8" t="s">
        <v>98</v>
      </c>
      <c r="O21" s="22" t="s">
        <v>125</v>
      </c>
      <c r="P21" s="20" t="s">
        <v>54</v>
      </c>
    </row>
    <row r="22" ht="30" customHeight="1" spans="1:16">
      <c r="A22" s="6">
        <v>19</v>
      </c>
      <c r="B22" s="11" t="s">
        <v>126</v>
      </c>
      <c r="C22" s="8" t="s">
        <v>103</v>
      </c>
      <c r="D22" s="9" t="s">
        <v>42</v>
      </c>
      <c r="E22" s="12">
        <v>1</v>
      </c>
      <c r="F22" s="9">
        <v>4.5</v>
      </c>
      <c r="G22" s="9" t="s">
        <v>61</v>
      </c>
      <c r="H22" s="13">
        <v>2017</v>
      </c>
      <c r="I22" s="13">
        <v>2017</v>
      </c>
      <c r="J22" s="21">
        <v>34.974</v>
      </c>
      <c r="K22" s="17">
        <f t="shared" si="1"/>
        <v>20</v>
      </c>
      <c r="L22" s="18">
        <f t="shared" si="0"/>
        <v>14.974</v>
      </c>
      <c r="M22" s="17" t="s">
        <v>97</v>
      </c>
      <c r="N22" s="8" t="s">
        <v>98</v>
      </c>
      <c r="O22" s="22" t="s">
        <v>127</v>
      </c>
      <c r="P22" s="20" t="s">
        <v>54</v>
      </c>
    </row>
    <row r="23" ht="30" customHeight="1" spans="1:16">
      <c r="A23" s="6">
        <v>20</v>
      </c>
      <c r="B23" s="11" t="s">
        <v>128</v>
      </c>
      <c r="C23" s="8" t="s">
        <v>103</v>
      </c>
      <c r="D23" s="9" t="s">
        <v>42</v>
      </c>
      <c r="E23" s="12">
        <v>1</v>
      </c>
      <c r="F23" s="9">
        <v>4.5</v>
      </c>
      <c r="G23" s="9" t="s">
        <v>61</v>
      </c>
      <c r="H23" s="13">
        <v>2017</v>
      </c>
      <c r="I23" s="13">
        <v>2017</v>
      </c>
      <c r="J23" s="24">
        <v>43.1066</v>
      </c>
      <c r="K23" s="10">
        <f>SUM(E23*30)</f>
        <v>30</v>
      </c>
      <c r="L23" s="18">
        <f t="shared" si="0"/>
        <v>13.1066</v>
      </c>
      <c r="M23" s="8" t="s">
        <v>129</v>
      </c>
      <c r="N23" s="8" t="s">
        <v>98</v>
      </c>
      <c r="O23" s="25" t="s">
        <v>104</v>
      </c>
      <c r="P23" s="20" t="s">
        <v>130</v>
      </c>
    </row>
    <row r="24" ht="30" customHeight="1" spans="1:16">
      <c r="A24" s="6">
        <v>21</v>
      </c>
      <c r="B24" s="11" t="s">
        <v>131</v>
      </c>
      <c r="C24" s="8" t="s">
        <v>103</v>
      </c>
      <c r="D24" s="9" t="s">
        <v>42</v>
      </c>
      <c r="E24" s="12">
        <v>0.6</v>
      </c>
      <c r="F24" s="9">
        <v>4.5</v>
      </c>
      <c r="G24" s="9" t="s">
        <v>61</v>
      </c>
      <c r="H24" s="13">
        <v>2017</v>
      </c>
      <c r="I24" s="13">
        <v>2017</v>
      </c>
      <c r="J24" s="24">
        <v>25.9071</v>
      </c>
      <c r="K24" s="10">
        <f t="shared" ref="K24:K39" si="2">SUM(E24*30)</f>
        <v>18</v>
      </c>
      <c r="L24" s="18">
        <f t="shared" si="0"/>
        <v>7.9071</v>
      </c>
      <c r="M24" s="8" t="s">
        <v>129</v>
      </c>
      <c r="N24" s="8" t="s">
        <v>98</v>
      </c>
      <c r="O24" s="25" t="s">
        <v>132</v>
      </c>
      <c r="P24" s="20" t="s">
        <v>130</v>
      </c>
    </row>
    <row r="25" ht="30" customHeight="1" spans="1:16">
      <c r="A25" s="6">
        <v>22</v>
      </c>
      <c r="B25" s="11" t="s">
        <v>133</v>
      </c>
      <c r="C25" s="8" t="s">
        <v>103</v>
      </c>
      <c r="D25" s="9" t="s">
        <v>42</v>
      </c>
      <c r="E25" s="12">
        <v>0.9</v>
      </c>
      <c r="F25" s="9">
        <v>4.5</v>
      </c>
      <c r="G25" s="9" t="s">
        <v>61</v>
      </c>
      <c r="H25" s="13">
        <v>2017</v>
      </c>
      <c r="I25" s="13">
        <v>2017</v>
      </c>
      <c r="J25" s="24">
        <v>38.8512</v>
      </c>
      <c r="K25" s="10">
        <f t="shared" si="2"/>
        <v>27</v>
      </c>
      <c r="L25" s="18">
        <f t="shared" si="0"/>
        <v>11.8512</v>
      </c>
      <c r="M25" s="8" t="s">
        <v>129</v>
      </c>
      <c r="N25" s="8" t="s">
        <v>98</v>
      </c>
      <c r="O25" s="25" t="s">
        <v>104</v>
      </c>
      <c r="P25" s="20" t="s">
        <v>130</v>
      </c>
    </row>
    <row r="26" ht="30" customHeight="1" spans="1:16">
      <c r="A26" s="6">
        <v>23</v>
      </c>
      <c r="B26" s="11" t="s">
        <v>134</v>
      </c>
      <c r="C26" s="8" t="s">
        <v>103</v>
      </c>
      <c r="D26" s="9" t="s">
        <v>42</v>
      </c>
      <c r="E26" s="12">
        <v>0.45</v>
      </c>
      <c r="F26" s="9">
        <v>4.5</v>
      </c>
      <c r="G26" s="9" t="s">
        <v>61</v>
      </c>
      <c r="H26" s="13">
        <v>2017</v>
      </c>
      <c r="I26" s="13">
        <v>2017</v>
      </c>
      <c r="J26" s="24">
        <v>19.3917</v>
      </c>
      <c r="K26" s="10">
        <f t="shared" si="2"/>
        <v>13.5</v>
      </c>
      <c r="L26" s="18">
        <f t="shared" si="0"/>
        <v>5.8917</v>
      </c>
      <c r="M26" s="8" t="s">
        <v>129</v>
      </c>
      <c r="N26" s="8" t="s">
        <v>98</v>
      </c>
      <c r="O26" s="25" t="s">
        <v>64</v>
      </c>
      <c r="P26" s="20" t="s">
        <v>130</v>
      </c>
    </row>
    <row r="27" ht="30" customHeight="1" spans="1:16">
      <c r="A27" s="6">
        <v>24</v>
      </c>
      <c r="B27" s="11" t="s">
        <v>135</v>
      </c>
      <c r="C27" s="8" t="s">
        <v>103</v>
      </c>
      <c r="D27" s="9" t="s">
        <v>42</v>
      </c>
      <c r="E27" s="12">
        <v>0.62</v>
      </c>
      <c r="F27" s="9">
        <v>4.5</v>
      </c>
      <c r="G27" s="9" t="s">
        <v>61</v>
      </c>
      <c r="H27" s="13">
        <v>2017</v>
      </c>
      <c r="I27" s="13">
        <v>2017</v>
      </c>
      <c r="J27" s="24">
        <v>26.765</v>
      </c>
      <c r="K27" s="10">
        <f t="shared" si="2"/>
        <v>18.6</v>
      </c>
      <c r="L27" s="18">
        <f t="shared" si="0"/>
        <v>8.165</v>
      </c>
      <c r="M27" s="8" t="s">
        <v>129</v>
      </c>
      <c r="N27" s="8" t="s">
        <v>98</v>
      </c>
      <c r="O27" s="12" t="s">
        <v>136</v>
      </c>
      <c r="P27" s="20" t="s">
        <v>130</v>
      </c>
    </row>
    <row r="28" ht="30" customHeight="1" spans="1:16">
      <c r="A28" s="6">
        <v>25</v>
      </c>
      <c r="B28" s="11" t="s">
        <v>137</v>
      </c>
      <c r="C28" s="8" t="s">
        <v>103</v>
      </c>
      <c r="D28" s="9" t="s">
        <v>42</v>
      </c>
      <c r="E28" s="11">
        <v>0.7</v>
      </c>
      <c r="F28" s="9">
        <v>4.5</v>
      </c>
      <c r="G28" s="9" t="s">
        <v>61</v>
      </c>
      <c r="H28" s="13">
        <v>2017</v>
      </c>
      <c r="I28" s="13">
        <v>2017</v>
      </c>
      <c r="J28" s="24">
        <v>29.2635</v>
      </c>
      <c r="K28" s="10">
        <f t="shared" si="2"/>
        <v>21</v>
      </c>
      <c r="L28" s="18">
        <f t="shared" si="0"/>
        <v>8.2635</v>
      </c>
      <c r="M28" s="8" t="s">
        <v>129</v>
      </c>
      <c r="N28" s="8" t="s">
        <v>98</v>
      </c>
      <c r="O28" s="11" t="s">
        <v>64</v>
      </c>
      <c r="P28" s="20" t="s">
        <v>138</v>
      </c>
    </row>
    <row r="29" ht="30" customHeight="1" spans="1:16">
      <c r="A29" s="6">
        <v>26</v>
      </c>
      <c r="B29" s="11" t="s">
        <v>139</v>
      </c>
      <c r="C29" s="8" t="s">
        <v>103</v>
      </c>
      <c r="D29" s="9" t="s">
        <v>42</v>
      </c>
      <c r="E29" s="12">
        <v>1</v>
      </c>
      <c r="F29" s="9">
        <v>4.5</v>
      </c>
      <c r="G29" s="9" t="s">
        <v>61</v>
      </c>
      <c r="H29" s="13">
        <v>2017</v>
      </c>
      <c r="I29" s="13">
        <v>2017</v>
      </c>
      <c r="J29" s="24">
        <v>43.132</v>
      </c>
      <c r="K29" s="10">
        <f t="shared" si="2"/>
        <v>30</v>
      </c>
      <c r="L29" s="18">
        <f t="shared" si="0"/>
        <v>13.132</v>
      </c>
      <c r="M29" s="8" t="s">
        <v>129</v>
      </c>
      <c r="N29" s="8" t="s">
        <v>98</v>
      </c>
      <c r="O29" s="25" t="s">
        <v>104</v>
      </c>
      <c r="P29" s="20" t="s">
        <v>138</v>
      </c>
    </row>
    <row r="30" ht="30" customHeight="1" spans="1:16">
      <c r="A30" s="6">
        <v>27</v>
      </c>
      <c r="B30" s="11" t="s">
        <v>140</v>
      </c>
      <c r="C30" s="8" t="s">
        <v>103</v>
      </c>
      <c r="D30" s="9" t="s">
        <v>42</v>
      </c>
      <c r="E30" s="12">
        <v>1</v>
      </c>
      <c r="F30" s="9">
        <v>4.5</v>
      </c>
      <c r="G30" s="9" t="s">
        <v>61</v>
      </c>
      <c r="H30" s="13">
        <v>2017</v>
      </c>
      <c r="I30" s="13">
        <v>2017</v>
      </c>
      <c r="J30" s="24">
        <v>43.132</v>
      </c>
      <c r="K30" s="10">
        <f t="shared" si="2"/>
        <v>30</v>
      </c>
      <c r="L30" s="18">
        <f t="shared" si="0"/>
        <v>13.132</v>
      </c>
      <c r="M30" s="8" t="s">
        <v>129</v>
      </c>
      <c r="N30" s="8" t="s">
        <v>98</v>
      </c>
      <c r="O30" s="25" t="s">
        <v>104</v>
      </c>
      <c r="P30" s="20" t="s">
        <v>138</v>
      </c>
    </row>
    <row r="31" ht="30" customHeight="1" spans="1:16">
      <c r="A31" s="6">
        <v>28</v>
      </c>
      <c r="B31" s="11" t="s">
        <v>141</v>
      </c>
      <c r="C31" s="8" t="s">
        <v>103</v>
      </c>
      <c r="D31" s="9" t="s">
        <v>42</v>
      </c>
      <c r="E31" s="12">
        <v>1</v>
      </c>
      <c r="F31" s="9">
        <v>4.5</v>
      </c>
      <c r="G31" s="9" t="s">
        <v>61</v>
      </c>
      <c r="H31" s="13">
        <v>2017</v>
      </c>
      <c r="I31" s="13">
        <v>2017</v>
      </c>
      <c r="J31" s="24">
        <v>43.132</v>
      </c>
      <c r="K31" s="10">
        <f t="shared" si="2"/>
        <v>30</v>
      </c>
      <c r="L31" s="18">
        <f t="shared" si="0"/>
        <v>13.132</v>
      </c>
      <c r="M31" s="8" t="s">
        <v>129</v>
      </c>
      <c r="N31" s="8" t="s">
        <v>98</v>
      </c>
      <c r="O31" s="25" t="s">
        <v>104</v>
      </c>
      <c r="P31" s="20" t="s">
        <v>138</v>
      </c>
    </row>
    <row r="32" ht="30" customHeight="1" spans="1:16">
      <c r="A32" s="6">
        <v>29</v>
      </c>
      <c r="B32" s="11" t="s">
        <v>142</v>
      </c>
      <c r="C32" s="8" t="s">
        <v>103</v>
      </c>
      <c r="D32" s="9" t="s">
        <v>42</v>
      </c>
      <c r="E32" s="12">
        <v>0.8</v>
      </c>
      <c r="F32" s="9">
        <v>4.5</v>
      </c>
      <c r="G32" s="9" t="s">
        <v>61</v>
      </c>
      <c r="H32" s="13">
        <v>2017</v>
      </c>
      <c r="I32" s="13">
        <v>2017</v>
      </c>
      <c r="J32" s="24">
        <v>34.4944</v>
      </c>
      <c r="K32" s="10">
        <f t="shared" si="2"/>
        <v>24</v>
      </c>
      <c r="L32" s="18">
        <f t="shared" si="0"/>
        <v>10.4944</v>
      </c>
      <c r="M32" s="8" t="s">
        <v>129</v>
      </c>
      <c r="N32" s="8" t="s">
        <v>98</v>
      </c>
      <c r="O32" s="25" t="s">
        <v>64</v>
      </c>
      <c r="P32" s="20" t="s">
        <v>138</v>
      </c>
    </row>
    <row r="33" ht="30" customHeight="1" spans="1:16">
      <c r="A33" s="6">
        <v>30</v>
      </c>
      <c r="B33" s="11" t="s">
        <v>143</v>
      </c>
      <c r="C33" s="8" t="s">
        <v>103</v>
      </c>
      <c r="D33" s="9" t="s">
        <v>42</v>
      </c>
      <c r="E33" s="12">
        <v>1.14</v>
      </c>
      <c r="F33" s="9">
        <v>4.5</v>
      </c>
      <c r="G33" s="9" t="s">
        <v>61</v>
      </c>
      <c r="H33" s="13">
        <v>2017</v>
      </c>
      <c r="I33" s="13">
        <v>2017</v>
      </c>
      <c r="J33" s="24">
        <v>49.1891</v>
      </c>
      <c r="K33" s="10">
        <f t="shared" si="2"/>
        <v>34.2</v>
      </c>
      <c r="L33" s="18">
        <f t="shared" si="0"/>
        <v>14.9891</v>
      </c>
      <c r="M33" s="8" t="s">
        <v>129</v>
      </c>
      <c r="N33" s="8" t="s">
        <v>98</v>
      </c>
      <c r="O33" s="25" t="s">
        <v>104</v>
      </c>
      <c r="P33" s="20" t="s">
        <v>138</v>
      </c>
    </row>
    <row r="34" ht="30" customHeight="1" spans="1:16">
      <c r="A34" s="6">
        <v>31</v>
      </c>
      <c r="B34" s="11" t="s">
        <v>144</v>
      </c>
      <c r="C34" s="8" t="s">
        <v>103</v>
      </c>
      <c r="D34" s="9" t="s">
        <v>42</v>
      </c>
      <c r="E34" s="12">
        <v>1.13</v>
      </c>
      <c r="F34" s="9">
        <v>4.5</v>
      </c>
      <c r="G34" s="9" t="s">
        <v>61</v>
      </c>
      <c r="H34" s="13">
        <v>2017</v>
      </c>
      <c r="I34" s="13">
        <v>2017</v>
      </c>
      <c r="J34" s="24">
        <v>48.7576</v>
      </c>
      <c r="K34" s="10">
        <f t="shared" si="2"/>
        <v>33.9</v>
      </c>
      <c r="L34" s="18">
        <f t="shared" si="0"/>
        <v>14.8576</v>
      </c>
      <c r="M34" s="8" t="s">
        <v>129</v>
      </c>
      <c r="N34" s="8" t="s">
        <v>98</v>
      </c>
      <c r="O34" s="25" t="s">
        <v>104</v>
      </c>
      <c r="P34" s="20" t="s">
        <v>138</v>
      </c>
    </row>
    <row r="35" ht="30" customHeight="1" spans="1:16">
      <c r="A35" s="6">
        <v>32</v>
      </c>
      <c r="B35" s="14" t="s">
        <v>145</v>
      </c>
      <c r="C35" s="8" t="s">
        <v>103</v>
      </c>
      <c r="D35" s="9" t="s">
        <v>42</v>
      </c>
      <c r="E35" s="15">
        <v>0.9</v>
      </c>
      <c r="F35" s="9">
        <v>4.5</v>
      </c>
      <c r="G35" s="9" t="s">
        <v>61</v>
      </c>
      <c r="H35" s="13">
        <v>2017</v>
      </c>
      <c r="I35" s="13">
        <v>2017</v>
      </c>
      <c r="J35" s="21">
        <v>38.8222</v>
      </c>
      <c r="K35" s="10">
        <f t="shared" si="2"/>
        <v>27</v>
      </c>
      <c r="L35" s="18">
        <f t="shared" si="0"/>
        <v>11.8222</v>
      </c>
      <c r="M35" s="8" t="s">
        <v>129</v>
      </c>
      <c r="N35" s="8" t="s">
        <v>98</v>
      </c>
      <c r="O35" s="8" t="s">
        <v>104</v>
      </c>
      <c r="P35" s="20" t="s">
        <v>130</v>
      </c>
    </row>
    <row r="36" ht="30" customHeight="1" spans="1:16">
      <c r="A36" s="6">
        <v>33</v>
      </c>
      <c r="B36" s="14" t="s">
        <v>146</v>
      </c>
      <c r="C36" s="8" t="s">
        <v>103</v>
      </c>
      <c r="D36" s="9" t="s">
        <v>42</v>
      </c>
      <c r="E36" s="15">
        <v>1</v>
      </c>
      <c r="F36" s="9">
        <v>4.5</v>
      </c>
      <c r="G36" s="9" t="s">
        <v>61</v>
      </c>
      <c r="H36" s="13">
        <v>2017</v>
      </c>
      <c r="I36" s="13">
        <v>2017</v>
      </c>
      <c r="J36" s="21">
        <v>43.1653</v>
      </c>
      <c r="K36" s="10">
        <f t="shared" si="2"/>
        <v>30</v>
      </c>
      <c r="L36" s="18">
        <f t="shared" si="0"/>
        <v>13.1653</v>
      </c>
      <c r="M36" s="8" t="s">
        <v>129</v>
      </c>
      <c r="N36" s="8" t="s">
        <v>98</v>
      </c>
      <c r="O36" s="8" t="s">
        <v>104</v>
      </c>
      <c r="P36" s="20" t="s">
        <v>138</v>
      </c>
    </row>
    <row r="37" ht="30" customHeight="1" spans="1:16">
      <c r="A37" s="6">
        <v>34</v>
      </c>
      <c r="B37" s="14" t="s">
        <v>147</v>
      </c>
      <c r="C37" s="8" t="s">
        <v>103</v>
      </c>
      <c r="D37" s="9" t="s">
        <v>42</v>
      </c>
      <c r="E37" s="15">
        <v>1</v>
      </c>
      <c r="F37" s="9">
        <v>4.5</v>
      </c>
      <c r="G37" s="9" t="s">
        <v>61</v>
      </c>
      <c r="H37" s="13">
        <v>2017</v>
      </c>
      <c r="I37" s="13">
        <v>2017</v>
      </c>
      <c r="J37" s="21">
        <v>43.1491</v>
      </c>
      <c r="K37" s="10">
        <f t="shared" si="2"/>
        <v>30</v>
      </c>
      <c r="L37" s="18">
        <f t="shared" si="0"/>
        <v>13.1491</v>
      </c>
      <c r="M37" s="8" t="s">
        <v>129</v>
      </c>
      <c r="N37" s="8" t="s">
        <v>98</v>
      </c>
      <c r="O37" s="8" t="s">
        <v>104</v>
      </c>
      <c r="P37" s="20" t="s">
        <v>138</v>
      </c>
    </row>
    <row r="38" ht="30" customHeight="1" spans="1:16">
      <c r="A38" s="6">
        <v>35</v>
      </c>
      <c r="B38" s="14" t="s">
        <v>148</v>
      </c>
      <c r="C38" s="8" t="s">
        <v>103</v>
      </c>
      <c r="D38" s="9" t="s">
        <v>42</v>
      </c>
      <c r="E38" s="15">
        <v>0.36</v>
      </c>
      <c r="F38" s="9">
        <v>4.5</v>
      </c>
      <c r="G38" s="9" t="s">
        <v>61</v>
      </c>
      <c r="H38" s="13">
        <v>2017</v>
      </c>
      <c r="I38" s="13">
        <v>2017</v>
      </c>
      <c r="J38" s="21">
        <v>15.518</v>
      </c>
      <c r="K38" s="10">
        <f t="shared" si="2"/>
        <v>10.8</v>
      </c>
      <c r="L38" s="18">
        <f t="shared" si="0"/>
        <v>4.718</v>
      </c>
      <c r="M38" s="8" t="s">
        <v>129</v>
      </c>
      <c r="N38" s="8" t="s">
        <v>98</v>
      </c>
      <c r="O38" s="8" t="s">
        <v>132</v>
      </c>
      <c r="P38" s="20" t="s">
        <v>138</v>
      </c>
    </row>
    <row r="39" ht="30" customHeight="1" spans="1:16">
      <c r="A39" s="6">
        <v>36</v>
      </c>
      <c r="B39" s="11" t="s">
        <v>149</v>
      </c>
      <c r="C39" s="8" t="s">
        <v>103</v>
      </c>
      <c r="D39" s="9" t="s">
        <v>42</v>
      </c>
      <c r="E39" s="12">
        <v>1</v>
      </c>
      <c r="F39" s="9">
        <v>4.5</v>
      </c>
      <c r="G39" s="9" t="s">
        <v>61</v>
      </c>
      <c r="H39" s="13">
        <v>2017</v>
      </c>
      <c r="I39" s="13">
        <v>2017</v>
      </c>
      <c r="J39" s="24">
        <v>43.132</v>
      </c>
      <c r="K39" s="10">
        <f t="shared" si="2"/>
        <v>30</v>
      </c>
      <c r="L39" s="18">
        <f t="shared" si="0"/>
        <v>13.132</v>
      </c>
      <c r="M39" s="8" t="s">
        <v>129</v>
      </c>
      <c r="N39" s="8" t="s">
        <v>98</v>
      </c>
      <c r="O39" s="25" t="s">
        <v>104</v>
      </c>
      <c r="P39" s="20" t="s">
        <v>130</v>
      </c>
    </row>
  </sheetData>
  <mergeCells count="17">
    <mergeCell ref="A1:P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</mergeCells>
  <pageMargins left="0.700694444444445" right="0.700694444444445" top="0.590277777777778" bottom="0.393055555555556" header="0.298611111111111" footer="0.298611111111111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哇咔咔</cp:lastModifiedBy>
  <dcterms:created xsi:type="dcterms:W3CDTF">2014-10-25T00:59:00Z</dcterms:created>
  <cp:lastPrinted>2014-10-25T04:51:00Z</cp:lastPrinted>
  <dcterms:modified xsi:type="dcterms:W3CDTF">2017-12-06T07:45:09Z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